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MEDICAMENTOS" sheetId="1" r:id="rId1"/>
    <sheet name="Hoja1" sheetId="2" state="hidden" r:id="rId2"/>
  </sheets>
  <definedNames>
    <definedName name="_xlnm.Print_Titles" localSheetId="0">'MEDICAMENTOS'!$1:$7</definedName>
  </definedNames>
  <calcPr fullCalcOnLoad="1"/>
</workbook>
</file>

<file path=xl/sharedStrings.xml><?xml version="1.0" encoding="utf-8"?>
<sst xmlns="http://schemas.openxmlformats.org/spreadsheetml/2006/main" count="1044" uniqueCount="231">
  <si>
    <t>HOSPITAL REGIONAL DE ALTA ESPECIALIDAD DE OAXACA</t>
  </si>
  <si>
    <t>DIRECCIÓN DE ADMINISTRACIÓN Y FINANZAS</t>
  </si>
  <si>
    <t>SUBDIRECCIÓN DE RECURSOS MATERIALES</t>
  </si>
  <si>
    <t>NUMERO DE PEDIDO</t>
  </si>
  <si>
    <t>FECHA DE ENVIO</t>
  </si>
  <si>
    <t>FECHA LÍMITE DE ENTREGA</t>
  </si>
  <si>
    <t>FECHA DE ENTREGA</t>
  </si>
  <si>
    <t>NUMERO DE MODIFICACION</t>
  </si>
  <si>
    <t>NUMERO DE PARTIDA</t>
  </si>
  <si>
    <t>DESCRIPCION</t>
  </si>
  <si>
    <t>PRESENTACIÓN</t>
  </si>
  <si>
    <t>CANTIDAD SOLICITADA</t>
  </si>
  <si>
    <t>CANTIDAD ENTREGADA</t>
  </si>
  <si>
    <t>FACTURA</t>
  </si>
  <si>
    <t>PRECIO</t>
  </si>
  <si>
    <t>SUBTOTAL</t>
  </si>
  <si>
    <t>I.V.A</t>
  </si>
  <si>
    <t>IMPORTE</t>
  </si>
  <si>
    <t>PROVEEDOR</t>
  </si>
  <si>
    <t>NUMERO DE CONTRATO</t>
  </si>
  <si>
    <t>FECHA DE CONTRATO</t>
  </si>
  <si>
    <t>VIGENCIA DE CONTRATO</t>
  </si>
  <si>
    <t xml:space="preserve">MONTO ADQUIRIDO AL DIA: </t>
  </si>
  <si>
    <t>COMPRAS 2013 (MEDICAMENTOS GASTOS CATASTROFICOS)</t>
  </si>
  <si>
    <t>Cloruro de sodio Solución inyectable 0.9% 0.9 g/ 100 ml Solución inyectable Envase con 100 ml</t>
  </si>
  <si>
    <t>Cloruro de sodio Solución inyectable 0.9% 0.9 g/ 100 ml Solución inyectable Envase con 50 ml</t>
  </si>
  <si>
    <t>01-GC-ME</t>
  </si>
  <si>
    <t>Frasco Ámpula</t>
  </si>
  <si>
    <t>HITEC-MEDICAL DEL SUR S.A DE C.V.</t>
  </si>
  <si>
    <t>HRAEO-LPI-GC-ME-002/2013</t>
  </si>
  <si>
    <t>02-GC-ME</t>
  </si>
  <si>
    <t>Pantoprazol o Rabeprazol u Omeprazol Tableta o gragea o cápsula Pantoprazol Pantoprazol 40 mg, ó Rabeprazol 20 mg, u Omeprazol 20 mg Oral 7 tabletas o grageas o cápsulas</t>
  </si>
  <si>
    <t>CAJA</t>
  </si>
  <si>
    <t>FARMACEUTICO EMPRESARIAL MARTINEZ S,A DE C.V.</t>
  </si>
  <si>
    <t>SIN CONTRATO</t>
  </si>
  <si>
    <t>03-GC-ME</t>
  </si>
  <si>
    <t>Adenosina 6 mg Solucion inyectable Envase con 6 frascos ámpula con 2 ml.</t>
  </si>
  <si>
    <t>Carboplatino Solución inyectable 150 mg Solución inyectable Frasco ámpula</t>
  </si>
  <si>
    <t>Cisplatino Solución inyectable 10 mg Solución inyectable Frasco ámpula</t>
  </si>
  <si>
    <t>Diazepam Solución inyectable 10 mg/ 2 ml Solución inyectable Envase con 50 ampolletas con 2 ml</t>
  </si>
  <si>
    <t>Doxorubicina Solución inyectable 10 mg Solución inyectable Frasco ámpula</t>
  </si>
  <si>
    <t>Doxorubicina Solución inyectable 50 mg Solución inyectable Frasco ámpula</t>
  </si>
  <si>
    <t>Ifosfamida Solución inyectable 1 g Solución inyectable Frasco ámpula</t>
  </si>
  <si>
    <t>Ketamina Solución inyectable 500 mg/10 ml Solución inyectable Frasco ámpula con 10 ml</t>
  </si>
  <si>
    <t>Ondansetron Tableta 8 mg Oral 10 tabletas</t>
  </si>
  <si>
    <t>Trinitrato de glicerilo Solución inyectable 50 mg/10 ml Solución inyectable Frasco ámpula con 10 ml</t>
  </si>
  <si>
    <t>Vasopresina Solución inyectable 20 UI Solución inyectable Envase con una ampolleta</t>
  </si>
  <si>
    <t>Vincristina Solución inyectable 1 mg Solución inyectable Frasco ámpula</t>
  </si>
  <si>
    <t>Caja</t>
  </si>
  <si>
    <t>LABORATORIOS PISA S.A DE C.V.</t>
  </si>
  <si>
    <t>HRAEO-LPI-GC-ME-003/2013</t>
  </si>
  <si>
    <t>Abciximab 10 mg/5ml Solución inyectable Frasco ámpula</t>
  </si>
  <si>
    <t>Bevacizumab Solución inyectable 100 mg Solución inyectable Frasco ámpula con 4 ml</t>
  </si>
  <si>
    <t>Bevacizumab Solución inyectable 400 mg Solución inyectable Envase con frasco ámpula con 16 ml.</t>
  </si>
  <si>
    <t>Bupivacaína Solución inyectable 50 mg/ml Solución inyectable Envase con 10 ml</t>
  </si>
  <si>
    <t>Ciclosporina Emulsión oral 100 mg Emulsión oral Envase con 50 ml y pipeta dosificadora</t>
  </si>
  <si>
    <t>Ertapenem 1 g Solucion inyectable Frasco ámpula</t>
  </si>
  <si>
    <t>Palonosetrón Solución inyectable 0.25 mg/5 ml Solución inyectable Frasco ámpula con 5 ml</t>
  </si>
  <si>
    <t>Pegfilgrastim Solución inyectable 6 mg Solución inyectable Jeringa prellenada con 6 mg/0.60 ml</t>
  </si>
  <si>
    <t>Prazosina Cápsula o comprimido 1 mg Oral Envase con 30 cápsulas o comprimidos</t>
  </si>
  <si>
    <t>Rituximab Solución inyectable 100 mg/10 ml Solución inyectable 2 frascos ámpula con 10 ml</t>
  </si>
  <si>
    <t>Rituximab Solución inyectable 500 mg/50 ml Solución inyectable Frasco ámpula con 50 ml</t>
  </si>
  <si>
    <t>Tenecteplasa solucion inyectable 50 mg Solución inyectable frasco ámpula</t>
  </si>
  <si>
    <t>Trastuzumab Solución inyectable 440 mg/20 ml Solución inyectable Frasco ámpula con polvo y frasco ámpula con 20 ml de diluyente</t>
  </si>
  <si>
    <t>04-GC-ME</t>
  </si>
  <si>
    <t>Envase</t>
  </si>
  <si>
    <t>GRUPO FARMACOS ESPECIALIZADOS S.A DE C.V.</t>
  </si>
  <si>
    <t>05-GC-ME</t>
  </si>
  <si>
    <t>HRAEO-LPI-GC-ME-004/2013</t>
  </si>
  <si>
    <t>Buprenorfina Solución inyectable 0.30 mg/ ml Solución inyectable 6 ampolletas o frasco ámpula con 1 ml</t>
  </si>
  <si>
    <t>Clorhidrato de Moxifloxacino 5 mg Solucion Oftalmica Frasco con 5 ml</t>
  </si>
  <si>
    <t>Fluconazol Solución inyectable 100 mg/50 ml Solución inyectable Frasco ámpula</t>
  </si>
  <si>
    <t>Seroalbúmina humana Solución inyectable 12.5 g/50 ml Solución inyectable Envase con 50 ml</t>
  </si>
  <si>
    <t>Tamoxifeno Tableta 20 mg Oral Envase con14 tabletas</t>
  </si>
  <si>
    <t>Tramadol Solución inyectable 100 mg/ 2 ml Solución inyectable 5 ampolletas</t>
  </si>
  <si>
    <t>Tramadol-paracetamol 37.5mg/325.0 mg Oral Envase con 20 tabletas</t>
  </si>
  <si>
    <t>FARMACEUTICOS MAYPO S.A DE C.V.</t>
  </si>
  <si>
    <t>HRAEO-LPI-GC-ME-005/2013</t>
  </si>
  <si>
    <t>Doxorubicina Liposomal pegilada Solución inyectable 20 mg/10 ml Solución inyectable Frasco ámpula con 10 ml</t>
  </si>
  <si>
    <t>RALCA S.A DE C.V.</t>
  </si>
  <si>
    <t>HRAEO-LPI-GC-ME-006/2013</t>
  </si>
  <si>
    <t>06-GC-ME</t>
  </si>
  <si>
    <t>Almidón 6% 6 g/100 ml Solucion inyectable Envase con 500 ml</t>
  </si>
  <si>
    <t>Lípidos intravenosos: Aceite de pescado (Ácidos grasos ?-3) Emulsión inyectable 10.0 g en 100 ml Emulsion inyectable Envase con 100 ml</t>
  </si>
  <si>
    <t>Poligelina Solución inyectable Poligelina 3.5 g/100 ml Solución inyectable Envase con 500 ml</t>
  </si>
  <si>
    <t>Propofol Emulsión inyectable 200 mg Solución inyectable Envase con 5 ampolletas o frascos ámpula de 20 ml</t>
  </si>
  <si>
    <t>FRESENIUS KABI DE MEXICO S.A DE C.V.</t>
  </si>
  <si>
    <t>HRAEO-LPI-GC-ME-007/2013</t>
  </si>
  <si>
    <t>07-GC-ME</t>
  </si>
  <si>
    <t>Ciprofloxacino 250 mg Oral 8 cápsulas ó tabletas</t>
  </si>
  <si>
    <t>Loratadina tabletas 10 mg Oral Envase con 10 tabletas</t>
  </si>
  <si>
    <t>COMERCIALIZADORA DIMESA DE GRIJALVA S.A DE C.V.</t>
  </si>
  <si>
    <t>HRAEO-LPI-GC-ME-008/2013</t>
  </si>
  <si>
    <t>F007706</t>
  </si>
  <si>
    <t>F33035</t>
  </si>
  <si>
    <t>AAFAC-62419</t>
  </si>
  <si>
    <t>01-02-2013-31-12-2013</t>
  </si>
  <si>
    <t>LGGFA113089</t>
  </si>
  <si>
    <t>LGGFA113085</t>
  </si>
  <si>
    <t>LGGFA113081</t>
  </si>
  <si>
    <t>LGGFA113090</t>
  </si>
  <si>
    <t>LGGFA113082</t>
  </si>
  <si>
    <t>LGGFA113086</t>
  </si>
  <si>
    <t>LGGFA113087</t>
  </si>
  <si>
    <t>LGGFA113083</t>
  </si>
  <si>
    <t>LGGFA113091</t>
  </si>
  <si>
    <t>LGGFA113728</t>
  </si>
  <si>
    <t>LGGFA113084</t>
  </si>
  <si>
    <t>LGGFA113088</t>
  </si>
  <si>
    <t>LGGFA114285</t>
  </si>
  <si>
    <t>SE CANCELA SEGÚN OF. SRM/325/2013</t>
  </si>
  <si>
    <t>SE CANCELA SEGÚN OF. SRM/326/2013</t>
  </si>
  <si>
    <t>AAFAC-63775</t>
  </si>
  <si>
    <t>08-GC-ME</t>
  </si>
  <si>
    <t>FEBRERO</t>
  </si>
  <si>
    <t>09-GC-ME</t>
  </si>
  <si>
    <t>10-GC-ME</t>
  </si>
  <si>
    <t>Aprepitant Cápsula 125 mg 80 mg Oral Envase con una cápsula de 125 mg y 2 cápsulas de 80 mg</t>
  </si>
  <si>
    <t>Atorvastatina tableta 80 mg Oral caja con 30 tabletas</t>
  </si>
  <si>
    <t>11-GC-ME</t>
  </si>
  <si>
    <t>Fluorouracilo Ungüento 50 mg ungüento Envase con 20 g</t>
  </si>
  <si>
    <t>Mesalazina Suspensión rectal 6.667 g/100 ml Rectal 7 enemas con 60 ml</t>
  </si>
  <si>
    <t>Prasugrel tableta 10 mg Oral caja con 14 tabletas</t>
  </si>
  <si>
    <t>12-GC-ME</t>
  </si>
  <si>
    <t>Gemcitabina Solución inyectable 1 g Solución inyectable Frasco ámpula</t>
  </si>
  <si>
    <t>13-GC-ME</t>
  </si>
  <si>
    <t>14-GC-ME</t>
  </si>
  <si>
    <t>Clopidogrel tableta 300 mg Oral Caja con 4 tabletas</t>
  </si>
  <si>
    <t>Docetaxel Solución inyectable 20 mg/1.5 ml Solución inyectable Frasco ámpula con 20 mg y frasco ámpula con 1.5 ml de diluyente</t>
  </si>
  <si>
    <t>Docetaxel Solución inyectable 80 mg/6 ml Solución inyectable Frasco ámpula con 80 mg y frasco ámpula con 6 ml de diluyente</t>
  </si>
  <si>
    <t>15-GC-ME</t>
  </si>
  <si>
    <t>Dinitrato de isosorbida solucion inyectable 1 mg/ ml Solución inyectable frasco ampula con 100 ml</t>
  </si>
  <si>
    <t>Filgrastim Solución inyectable 300 µg Solución inyectable 5 frascos ámpula o jeringas</t>
  </si>
  <si>
    <t>Mesna Solución inyectable 400 mg/ 4 ml Solución inyectable 5 ampolletas con 4 ml</t>
  </si>
  <si>
    <t>Midazolam Solución inyectable 50 mg/10 ml Solución inyectable 5 ampolletas con 10 ml</t>
  </si>
  <si>
    <t>REEPRESENTACIONES E INVESTIGACIONES MEDICAS S.A DE C.V.</t>
  </si>
  <si>
    <t>LGGFA133322</t>
  </si>
  <si>
    <t>LGGFA133077</t>
  </si>
  <si>
    <t>LGGFA132979</t>
  </si>
  <si>
    <t>LGGFA134418</t>
  </si>
  <si>
    <t>LGGFA134432 Y LGGFA 134464</t>
  </si>
  <si>
    <t>13-05-2013 (14) Y 14-05-2013 (1)</t>
  </si>
  <si>
    <t>LGGFA132980</t>
  </si>
  <si>
    <t>F37158</t>
  </si>
  <si>
    <t>AAFAC-66950</t>
  </si>
  <si>
    <t>MAYO</t>
  </si>
  <si>
    <t>LGGFA136337</t>
  </si>
  <si>
    <t>LGGFA136334</t>
  </si>
  <si>
    <t>LGGFA136333</t>
  </si>
  <si>
    <t>LGGFA136335</t>
  </si>
  <si>
    <t>LGGFA136338</t>
  </si>
  <si>
    <t>LGGFA136336</t>
  </si>
  <si>
    <t>SE CANCELA SEGÚN OFICIO SRM/539/2013</t>
  </si>
  <si>
    <t>SE CANCELA SEGÚN OFICIO SRM/540/2013</t>
  </si>
  <si>
    <t>SE CANCELA SEGÚN OFICIO SRM/542/2013</t>
  </si>
  <si>
    <t>SE CANCELA SEGÚN OFICIO SRM/543/2013</t>
  </si>
  <si>
    <t>SE CANCELA SEGÚN OFICIO SRM/544/2013</t>
  </si>
  <si>
    <t>Anastrozol tableta 1 mg Oral Envase con 28 tabletas.</t>
  </si>
  <si>
    <t>Capecitabina Gragea 500 mg Oral Envase con 120 grageas</t>
  </si>
  <si>
    <t>Ácido folínico 50 mg/4 ml Solucion inyectable Frasco ámpula o ampolleta con 4 ml</t>
  </si>
  <si>
    <t>Bleomicina Solución inyectable 15 UI/5 ml Solución inyectable Ampolleta o frasco ámpula y diluyente con 5 ml</t>
  </si>
  <si>
    <t>Ciclofosfamida Solución inyectable 200 mg Solución inyectable 5 frascos ámpula</t>
  </si>
  <si>
    <t>Paclitaxel Solución inyectable 300 mg/50 ml Solución inyectable Frasco ámpula con 50 ml, con equipo para venoclisis libre de polivinilcloruro (PVC) y filtro con membrana no mayor de 0.22 µm</t>
  </si>
  <si>
    <t>16-GC-ME</t>
  </si>
  <si>
    <t>17-GC-ME</t>
  </si>
  <si>
    <t>18-GC-ME</t>
  </si>
  <si>
    <t>19-GC-ME</t>
  </si>
  <si>
    <t>20-GC-ME</t>
  </si>
  <si>
    <t>21-GC-ME</t>
  </si>
  <si>
    <t>LGGFA159423</t>
  </si>
  <si>
    <t>LGGFA163122</t>
  </si>
  <si>
    <t>LGGFA163103</t>
  </si>
  <si>
    <t>LGGFA159424</t>
  </si>
  <si>
    <t>LGGFA159425</t>
  </si>
  <si>
    <t>LGGFA159426</t>
  </si>
  <si>
    <t>LGGFA159430</t>
  </si>
  <si>
    <t>LGGFA159427</t>
  </si>
  <si>
    <t>LGGFA159428</t>
  </si>
  <si>
    <t>LGGFA159429</t>
  </si>
  <si>
    <t>AAFAC-72784</t>
  </si>
  <si>
    <t>AAFAC-73244</t>
  </si>
  <si>
    <t>SE CANCELA EN OFICIO SRM/747/2013</t>
  </si>
  <si>
    <t>SE CANCELA EN OFICIO SRM/746/2013</t>
  </si>
  <si>
    <t>SE CANCELA EN OFICIO SRM/725/2013</t>
  </si>
  <si>
    <t>115191 Y 116044</t>
  </si>
  <si>
    <t>(170)22/07/2013 Y (10)29-07-2013</t>
  </si>
  <si>
    <t>SE CANCELA 57 ENVASES SEGÚN OFICIO SRM/541/2013</t>
  </si>
  <si>
    <t>22-GC-ME</t>
  </si>
  <si>
    <t>Temozolamida 100 mg Oral Envase con 5 capsulas</t>
  </si>
  <si>
    <t>Temozolamida 20 mg Oral Envase con 5 capsulas</t>
  </si>
  <si>
    <t>OCTUBRE</t>
  </si>
  <si>
    <t>LGGFA192872</t>
  </si>
  <si>
    <t>LGGFA192873</t>
  </si>
  <si>
    <t>LGGFA193562</t>
  </si>
  <si>
    <t>LGGFA192874</t>
  </si>
  <si>
    <t>LGGFA192875</t>
  </si>
  <si>
    <t>LGGFA192879</t>
  </si>
  <si>
    <t>LGGFA192876</t>
  </si>
  <si>
    <t>LGGFA192877</t>
  </si>
  <si>
    <t>23-GC-ME</t>
  </si>
  <si>
    <t>Etopósido Solución inyectable 100 mg/5 ml Solución inyectable 10 ampolletas o frascos ámpula con 5 ml</t>
  </si>
  <si>
    <t>24-GC-ME</t>
  </si>
  <si>
    <t>25-GC-ME</t>
  </si>
  <si>
    <t>Ácido zoledrónico 4.0 mg/ 5 ml Solucion inyectable Envase con frasco ámpula.</t>
  </si>
  <si>
    <t>Bupivacaína hiperbárica Solución inyectable Bupivacaína 15 mg Dextrosa 240 mg Solución inyectable 5 ampolletas con 3 ml</t>
  </si>
  <si>
    <t>Ciclofosfamida Solución inyectable 500 mg Solución inyectable 2 frascos ámpula</t>
  </si>
  <si>
    <t>Fluorouracilo Solución inyectable 250 mg Solución inyectable 10 ampolletas o frascos ámpula con 10 ml</t>
  </si>
  <si>
    <t>Letrozol grageas 2.5 mg Oral Envase con 30 grageas o tabletas.</t>
  </si>
  <si>
    <t>26-GC-ME</t>
  </si>
  <si>
    <t>29-GC-ME</t>
  </si>
  <si>
    <t>27-GC-ME</t>
  </si>
  <si>
    <t>28-GC-ME</t>
  </si>
  <si>
    <t>30-GC-ME</t>
  </si>
  <si>
    <t>31-GC-ME</t>
  </si>
  <si>
    <t>32-GC-ME</t>
  </si>
  <si>
    <t>A122865</t>
  </si>
  <si>
    <t>LGGFA200253</t>
  </si>
  <si>
    <t>LGGFA200373</t>
  </si>
  <si>
    <t>LGGFA200254</t>
  </si>
  <si>
    <t>LGGFA200255</t>
  </si>
  <si>
    <t>LGGFA200256</t>
  </si>
  <si>
    <t>LGGFA200257</t>
  </si>
  <si>
    <t>LGGFA200258</t>
  </si>
  <si>
    <t>LGGFA200259</t>
  </si>
  <si>
    <t>AAFAC-80086</t>
  </si>
  <si>
    <t>JULIO</t>
  </si>
  <si>
    <t>NOVIEMBRE</t>
  </si>
  <si>
    <t>25/10/20123</t>
  </si>
  <si>
    <t>SE CANCELA EN OFICIO SRM/1104/2013</t>
  </si>
  <si>
    <t>SE CANCELA EN OFICIO SRM/1105/2013</t>
  </si>
  <si>
    <t>MONTO ADQUIRIDO DE MEDICAMENTOS GC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</si>
</sst>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dd\-mm\-yy;@"/>
    <numFmt numFmtId="166" formatCode="_-* #,##0.00\ &quot;Pts&quot;_-;\-* #,##0.00\ &quot;Pts&quot;_-;_-* &quot;-&quot;??\ &quot;Pts&quot;_-;_-@_-"/>
    <numFmt numFmtId="167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46" applyFont="1" applyBorder="1" applyAlignment="1">
      <alignment horizontal="right"/>
    </xf>
    <xf numFmtId="164" fontId="2" fillId="0" borderId="0" xfId="4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2" fillId="0" borderId="10" xfId="46" applyFont="1" applyFill="1" applyBorder="1" applyAlignment="1">
      <alignment horizontal="justify"/>
    </xf>
    <xf numFmtId="164" fontId="2" fillId="0" borderId="10" xfId="46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46" applyFont="1" applyFill="1" applyBorder="1" applyAlignment="1">
      <alignment horizontal="justify"/>
    </xf>
    <xf numFmtId="164" fontId="2" fillId="33" borderId="10" xfId="46" applyFont="1" applyFill="1" applyBorder="1" applyAlignment="1">
      <alignment horizontal="left"/>
    </xf>
    <xf numFmtId="164" fontId="5" fillId="33" borderId="10" xfId="46" applyFont="1" applyFill="1" applyBorder="1" applyAlignment="1">
      <alignment horizontal="left"/>
    </xf>
    <xf numFmtId="0" fontId="6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4" fontId="10" fillId="0" borderId="10" xfId="46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justify" vertical="justify"/>
    </xf>
    <xf numFmtId="4" fontId="48" fillId="0" borderId="10" xfId="0" applyNumberFormat="1" applyFont="1" applyFill="1" applyBorder="1" applyAlignment="1">
      <alignment horizontal="center" vertical="center"/>
    </xf>
    <xf numFmtId="164" fontId="10" fillId="0" borderId="10" xfId="46" applyFont="1" applyFill="1" applyBorder="1" applyAlignment="1">
      <alignment horizontal="center" vertical="center"/>
    </xf>
    <xf numFmtId="164" fontId="13" fillId="0" borderId="10" xfId="46" applyFont="1" applyFill="1" applyBorder="1" applyAlignment="1">
      <alignment horizontal="left"/>
    </xf>
    <xf numFmtId="0" fontId="7" fillId="0" borderId="10" xfId="0" applyFont="1" applyFill="1" applyBorder="1" applyAlignment="1">
      <alignment horizontal="justify"/>
    </xf>
    <xf numFmtId="14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justify" wrapText="1"/>
    </xf>
    <xf numFmtId="0" fontId="10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vertical="top"/>
    </xf>
    <xf numFmtId="14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justify" wrapText="1"/>
    </xf>
    <xf numFmtId="0" fontId="49" fillId="0" borderId="10" xfId="0" applyFont="1" applyFill="1" applyBorder="1" applyAlignment="1">
      <alignment horizontal="justify" vertical="justify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4" fontId="2" fillId="0" borderId="11" xfId="46" applyFont="1" applyFill="1" applyBorder="1" applyAlignment="1">
      <alignment horizontal="justify"/>
    </xf>
    <xf numFmtId="164" fontId="2" fillId="0" borderId="11" xfId="46" applyFont="1" applyFill="1" applyBorder="1" applyAlignment="1">
      <alignment horizontal="left"/>
    </xf>
    <xf numFmtId="0" fontId="6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 horizontal="justify" vertical="justify" wrapText="1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justify" vertical="justify" wrapText="1"/>
    </xf>
    <xf numFmtId="14" fontId="5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justify" vertical="justify" wrapText="1"/>
    </xf>
    <xf numFmtId="0" fontId="50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46" applyFont="1" applyFill="1" applyBorder="1" applyAlignment="1">
      <alignment horizontal="justify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 vertical="justify"/>
    </xf>
    <xf numFmtId="0" fontId="7" fillId="34" borderId="11" xfId="0" applyFont="1" applyFill="1" applyBorder="1" applyAlignment="1">
      <alignment horizontal="center" vertical="center"/>
    </xf>
    <xf numFmtId="165" fontId="7" fillId="34" borderId="11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justify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164" fontId="2" fillId="34" borderId="11" xfId="46" applyFont="1" applyFill="1" applyBorder="1" applyAlignment="1">
      <alignment horizontal="justify"/>
    </xf>
    <xf numFmtId="164" fontId="2" fillId="34" borderId="11" xfId="46" applyFont="1" applyFill="1" applyBorder="1" applyAlignment="1">
      <alignment horizontal="left"/>
    </xf>
    <xf numFmtId="0" fontId="6" fillId="34" borderId="11" xfId="0" applyFont="1" applyFill="1" applyBorder="1" applyAlignment="1">
      <alignment horizontal="justify"/>
    </xf>
    <xf numFmtId="0" fontId="2" fillId="34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165" fontId="12" fillId="34" borderId="10" xfId="0" applyNumberFormat="1" applyFont="1" applyFill="1" applyBorder="1" applyAlignment="1">
      <alignment horizontal="center" vertical="center"/>
    </xf>
    <xf numFmtId="14" fontId="10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top"/>
    </xf>
    <xf numFmtId="0" fontId="14" fillId="34" borderId="10" xfId="0" applyNumberFormat="1" applyFont="1" applyFill="1" applyBorder="1" applyAlignment="1">
      <alignment horizontal="center" vertical="top" wrapText="1"/>
    </xf>
    <xf numFmtId="0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/>
    </xf>
    <xf numFmtId="164" fontId="10" fillId="34" borderId="10" xfId="46" applyFont="1" applyFill="1" applyBorder="1" applyAlignment="1">
      <alignment horizontal="center" vertical="center"/>
    </xf>
    <xf numFmtId="164" fontId="13" fillId="34" borderId="10" xfId="46" applyFont="1" applyFill="1" applyBorder="1" applyAlignment="1">
      <alignment horizontal="left"/>
    </xf>
    <xf numFmtId="0" fontId="7" fillId="34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justify" vertical="justify" wrapText="1"/>
    </xf>
    <xf numFmtId="14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167" fontId="6" fillId="0" borderId="10" xfId="46" applyNumberFormat="1" applyFont="1" applyFill="1" applyBorder="1" applyAlignment="1">
      <alignment horizontal="right"/>
    </xf>
    <xf numFmtId="167" fontId="5" fillId="0" borderId="10" xfId="46" applyNumberFormat="1" applyFont="1" applyFill="1" applyBorder="1" applyAlignment="1">
      <alignment horizontal="right"/>
    </xf>
    <xf numFmtId="167" fontId="5" fillId="0" borderId="11" xfId="46" applyNumberFormat="1" applyFont="1" applyFill="1" applyBorder="1" applyAlignment="1">
      <alignment horizontal="right"/>
    </xf>
    <xf numFmtId="167" fontId="6" fillId="0" borderId="11" xfId="46" applyNumberFormat="1" applyFont="1" applyFill="1" applyBorder="1" applyAlignment="1">
      <alignment horizontal="right"/>
    </xf>
    <xf numFmtId="167" fontId="12" fillId="0" borderId="10" xfId="46" applyNumberFormat="1" applyFont="1" applyFill="1" applyBorder="1" applyAlignment="1">
      <alignment horizontal="right"/>
    </xf>
    <xf numFmtId="167" fontId="12" fillId="34" borderId="10" xfId="46" applyNumberFormat="1" applyFont="1" applyFill="1" applyBorder="1" applyAlignment="1">
      <alignment horizontal="right"/>
    </xf>
    <xf numFmtId="167" fontId="5" fillId="34" borderId="11" xfId="46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 vertical="center"/>
    </xf>
    <xf numFmtId="165" fontId="7" fillId="34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14" fontId="8" fillId="34" borderId="10" xfId="0" applyNumberFormat="1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46" applyFont="1" applyFill="1" applyBorder="1" applyAlignment="1">
      <alignment horizontal="justify"/>
    </xf>
    <xf numFmtId="164" fontId="2" fillId="34" borderId="10" xfId="46" applyFont="1" applyFill="1" applyBorder="1" applyAlignment="1">
      <alignment horizontal="left"/>
    </xf>
    <xf numFmtId="167" fontId="3" fillId="34" borderId="10" xfId="46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164" fontId="6" fillId="15" borderId="12" xfId="46" applyFont="1" applyFill="1" applyBorder="1" applyAlignment="1">
      <alignment horizontal="center" vertical="center" wrapText="1"/>
    </xf>
    <xf numFmtId="164" fontId="6" fillId="15" borderId="13" xfId="46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wrapText="1"/>
    </xf>
    <xf numFmtId="0" fontId="6" fillId="15" borderId="13" xfId="0" applyFont="1" applyFill="1" applyBorder="1" applyAlignment="1">
      <alignment horizont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164" fontId="6" fillId="15" borderId="12" xfId="46" applyFont="1" applyFill="1" applyBorder="1" applyAlignment="1">
      <alignment horizontal="center" vertical="center"/>
    </xf>
    <xf numFmtId="164" fontId="6" fillId="15" borderId="13" xfId="46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" name="1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" name="2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3" name="3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4" name="4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5" name="5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6" name="6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7" name="7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8" name="8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9" name="9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0" name="10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1" name="11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2" name="12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3" name="13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4" name="14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5" name="15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6" name="16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7" name="17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8" name="18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19" name="19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0" name="20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1" name="21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2" name="22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3" name="23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4" name="24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5" name="25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6" name="26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7" name="27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8" name="28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29" name="29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30" name="30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31" name="31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32" name="32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33" name="33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34" name="34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35" name="35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971550</xdr:colOff>
      <xdr:row>122</xdr:row>
      <xdr:rowOff>0</xdr:rowOff>
    </xdr:from>
    <xdr:ext cx="180975" cy="381000"/>
    <xdr:sp fLocksText="0">
      <xdr:nvSpPr>
        <xdr:cNvPr id="36" name="36 CuadroTexto"/>
        <xdr:cNvSpPr txBox="1">
          <a:spLocks noChangeArrowheads="1"/>
        </xdr:cNvSpPr>
      </xdr:nvSpPr>
      <xdr:spPr>
        <a:xfrm>
          <a:off x="8372475" y="44634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7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96" sqref="K196"/>
    </sheetView>
  </sheetViews>
  <sheetFormatPr defaultColWidth="11.421875" defaultRowHeight="15"/>
  <cols>
    <col min="1" max="1" width="11.7109375" style="1" customWidth="1"/>
    <col min="2" max="5" width="11.8515625" style="1" customWidth="1"/>
    <col min="6" max="6" width="9.28125" style="1" customWidth="1"/>
    <col min="7" max="7" width="42.57421875" style="2" customWidth="1"/>
    <col min="8" max="8" width="14.57421875" style="1" customWidth="1"/>
    <col min="9" max="9" width="10.140625" style="1" customWidth="1"/>
    <col min="10" max="10" width="9.28125" style="1" bestFit="1" customWidth="1"/>
    <col min="11" max="11" width="13.7109375" style="1" customWidth="1"/>
    <col min="12" max="12" width="10.00390625" style="3" bestFit="1" customWidth="1"/>
    <col min="13" max="13" width="10.57421875" style="3" customWidth="1"/>
    <col min="14" max="14" width="10.00390625" style="4" customWidth="1"/>
    <col min="15" max="15" width="19.28125" style="4" customWidth="1"/>
    <col min="16" max="16" width="25.00390625" style="5" customWidth="1"/>
    <col min="17" max="17" width="22.28125" style="1" customWidth="1"/>
    <col min="18" max="18" width="10.7109375" style="1" customWidth="1"/>
    <col min="19" max="19" width="19.00390625" style="1" customWidth="1"/>
    <col min="20" max="16384" width="11.421875" style="2" customWidth="1"/>
  </cols>
  <sheetData>
    <row r="1" spans="20:25" ht="11.25">
      <c r="T1" s="1"/>
      <c r="U1" s="1"/>
      <c r="V1" s="1"/>
      <c r="W1" s="1"/>
      <c r="X1" s="1"/>
      <c r="Y1" s="1"/>
    </row>
    <row r="2" spans="1:25" ht="15.7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6"/>
      <c r="U2" s="6"/>
      <c r="V2" s="6"/>
      <c r="W2" s="6"/>
      <c r="X2" s="6"/>
      <c r="Y2" s="6"/>
    </row>
    <row r="3" spans="1:25" ht="15.75" customHeight="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6"/>
      <c r="U3" s="6"/>
      <c r="V3" s="6"/>
      <c r="W3" s="6"/>
      <c r="X3" s="6"/>
      <c r="Y3" s="6"/>
    </row>
    <row r="4" spans="1:25" ht="15.75" customHeight="1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6"/>
      <c r="U4" s="6"/>
      <c r="V4" s="6"/>
      <c r="W4" s="6"/>
      <c r="X4" s="6"/>
      <c r="Y4" s="6"/>
    </row>
    <row r="5" spans="1:19" ht="12" thickBot="1">
      <c r="A5" s="165" t="s">
        <v>23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19" s="7" customFormat="1" ht="15" customHeight="1">
      <c r="A6" s="155" t="s">
        <v>3</v>
      </c>
      <c r="B6" s="157" t="s">
        <v>4</v>
      </c>
      <c r="C6" s="157" t="s">
        <v>5</v>
      </c>
      <c r="D6" s="157" t="s">
        <v>6</v>
      </c>
      <c r="E6" s="157" t="s">
        <v>7</v>
      </c>
      <c r="F6" s="157" t="s">
        <v>8</v>
      </c>
      <c r="G6" s="153" t="s">
        <v>9</v>
      </c>
      <c r="H6" s="153" t="s">
        <v>10</v>
      </c>
      <c r="I6" s="155" t="s">
        <v>11</v>
      </c>
      <c r="J6" s="155" t="s">
        <v>12</v>
      </c>
      <c r="K6" s="157" t="s">
        <v>13</v>
      </c>
      <c r="L6" s="159" t="s">
        <v>14</v>
      </c>
      <c r="M6" s="151" t="s">
        <v>15</v>
      </c>
      <c r="N6" s="151" t="s">
        <v>16</v>
      </c>
      <c r="O6" s="151" t="s">
        <v>17</v>
      </c>
      <c r="P6" s="153" t="s">
        <v>18</v>
      </c>
      <c r="Q6" s="157" t="s">
        <v>19</v>
      </c>
      <c r="R6" s="157" t="s">
        <v>20</v>
      </c>
      <c r="S6" s="157" t="s">
        <v>21</v>
      </c>
    </row>
    <row r="7" spans="1:19" s="7" customFormat="1" ht="31.5" customHeight="1">
      <c r="A7" s="156"/>
      <c r="B7" s="158"/>
      <c r="C7" s="158"/>
      <c r="D7" s="158"/>
      <c r="E7" s="158"/>
      <c r="F7" s="158"/>
      <c r="G7" s="154"/>
      <c r="H7" s="154"/>
      <c r="I7" s="156"/>
      <c r="J7" s="156"/>
      <c r="K7" s="158"/>
      <c r="L7" s="160"/>
      <c r="M7" s="152"/>
      <c r="N7" s="152"/>
      <c r="O7" s="152"/>
      <c r="P7" s="167"/>
      <c r="Q7" s="158"/>
      <c r="R7" s="158"/>
      <c r="S7" s="158"/>
    </row>
    <row r="8" spans="1:19" s="5" customFormat="1" ht="12">
      <c r="A8" s="8"/>
      <c r="B8" s="9"/>
      <c r="C8" s="9"/>
      <c r="D8" s="9"/>
      <c r="E8" s="9"/>
      <c r="F8" s="10"/>
      <c r="G8" s="11"/>
      <c r="H8" s="12"/>
      <c r="I8" s="13"/>
      <c r="J8" s="14"/>
      <c r="K8" s="14"/>
      <c r="L8" s="15"/>
      <c r="M8" s="15"/>
      <c r="N8" s="16"/>
      <c r="O8" s="16"/>
      <c r="P8" s="17"/>
      <c r="Q8" s="18"/>
      <c r="R8" s="18"/>
      <c r="S8" s="18"/>
    </row>
    <row r="9" spans="1:19" s="5" customFormat="1" ht="12">
      <c r="A9" s="8"/>
      <c r="B9" s="9"/>
      <c r="C9" s="9"/>
      <c r="D9" s="9"/>
      <c r="E9" s="9"/>
      <c r="F9" s="10"/>
      <c r="G9" s="11"/>
      <c r="H9" s="12"/>
      <c r="I9" s="13"/>
      <c r="J9" s="14"/>
      <c r="K9" s="14"/>
      <c r="L9" s="15"/>
      <c r="M9" s="15"/>
      <c r="N9" s="16"/>
      <c r="O9" s="131"/>
      <c r="P9" s="17"/>
      <c r="Q9" s="18"/>
      <c r="R9" s="18"/>
      <c r="S9" s="18"/>
    </row>
    <row r="10" spans="1:19" s="5" customFormat="1" ht="15.75">
      <c r="A10" s="138"/>
      <c r="B10" s="139"/>
      <c r="C10" s="139"/>
      <c r="D10" s="139"/>
      <c r="E10" s="139"/>
      <c r="F10" s="140"/>
      <c r="G10" s="141" t="s">
        <v>230</v>
      </c>
      <c r="H10" s="142"/>
      <c r="I10" s="143"/>
      <c r="J10" s="144"/>
      <c r="K10" s="144"/>
      <c r="L10" s="145"/>
      <c r="M10" s="145"/>
      <c r="N10" s="146"/>
      <c r="O10" s="147">
        <f>SUM(O11:O229)/2</f>
        <v>12846103.319999998</v>
      </c>
      <c r="P10" s="148"/>
      <c r="Q10" s="124"/>
      <c r="R10" s="124"/>
      <c r="S10" s="124"/>
    </row>
    <row r="11" spans="1:19" s="5" customFormat="1" ht="12.75">
      <c r="A11" s="61"/>
      <c r="B11" s="62"/>
      <c r="C11" s="62"/>
      <c r="D11" s="62"/>
      <c r="E11" s="62"/>
      <c r="F11" s="63"/>
      <c r="G11" s="99"/>
      <c r="H11" s="100"/>
      <c r="I11" s="66"/>
      <c r="J11" s="67"/>
      <c r="K11" s="67"/>
      <c r="L11" s="68"/>
      <c r="M11" s="68"/>
      <c r="N11" s="69"/>
      <c r="O11" s="133"/>
      <c r="P11" s="70"/>
      <c r="Q11" s="71"/>
      <c r="R11" s="71"/>
      <c r="S11" s="71"/>
    </row>
    <row r="12" spans="1:19" s="5" customFormat="1" ht="12.75">
      <c r="A12" s="101"/>
      <c r="B12" s="102"/>
      <c r="C12" s="102"/>
      <c r="D12" s="102"/>
      <c r="E12" s="102"/>
      <c r="F12" s="103"/>
      <c r="G12" s="104" t="s">
        <v>114</v>
      </c>
      <c r="H12" s="105"/>
      <c r="I12" s="106"/>
      <c r="J12" s="107"/>
      <c r="K12" s="107"/>
      <c r="L12" s="108"/>
      <c r="M12" s="108"/>
      <c r="N12" s="109"/>
      <c r="O12" s="137">
        <f>SUM(O13:O63)</f>
        <v>3743114.97</v>
      </c>
      <c r="P12" s="110"/>
      <c r="Q12" s="111"/>
      <c r="R12" s="111"/>
      <c r="S12" s="111"/>
    </row>
    <row r="13" spans="1:19" s="5" customFormat="1" ht="12">
      <c r="A13" s="61"/>
      <c r="B13" s="62"/>
      <c r="C13" s="62"/>
      <c r="D13" s="62"/>
      <c r="E13" s="62"/>
      <c r="F13" s="63"/>
      <c r="G13" s="64"/>
      <c r="H13" s="65"/>
      <c r="I13" s="66"/>
      <c r="J13" s="67"/>
      <c r="K13" s="67"/>
      <c r="L13" s="68"/>
      <c r="M13" s="68"/>
      <c r="N13" s="69"/>
      <c r="O13" s="134"/>
      <c r="P13" s="70"/>
      <c r="Q13" s="71"/>
      <c r="R13" s="71"/>
      <c r="S13" s="71"/>
    </row>
    <row r="14" spans="1:19" s="47" customFormat="1" ht="24" customHeight="1">
      <c r="A14" s="35" t="s">
        <v>26</v>
      </c>
      <c r="B14" s="36">
        <v>41326</v>
      </c>
      <c r="C14" s="36">
        <v>41337</v>
      </c>
      <c r="D14" s="72">
        <v>41337</v>
      </c>
      <c r="E14" s="36"/>
      <c r="F14" s="34">
        <v>26</v>
      </c>
      <c r="G14" s="33" t="s">
        <v>24</v>
      </c>
      <c r="H14" s="34" t="s">
        <v>27</v>
      </c>
      <c r="I14" s="38">
        <v>3000</v>
      </c>
      <c r="J14" s="51">
        <v>3000</v>
      </c>
      <c r="K14" s="51">
        <v>2309</v>
      </c>
      <c r="L14" s="42">
        <v>6.99</v>
      </c>
      <c r="M14" s="43">
        <f>+L14*J14</f>
        <v>20970</v>
      </c>
      <c r="N14" s="37"/>
      <c r="O14" s="132"/>
      <c r="P14" s="17" t="s">
        <v>28</v>
      </c>
      <c r="Q14" s="18" t="s">
        <v>29</v>
      </c>
      <c r="R14" s="73">
        <v>41318</v>
      </c>
      <c r="S14" s="31" t="s">
        <v>96</v>
      </c>
    </row>
    <row r="15" spans="1:19" s="47" customFormat="1" ht="25.5">
      <c r="A15" s="39"/>
      <c r="B15" s="40"/>
      <c r="C15" s="40"/>
      <c r="D15" s="72">
        <v>41337</v>
      </c>
      <c r="E15" s="40"/>
      <c r="F15" s="34">
        <v>27</v>
      </c>
      <c r="G15" s="33" t="s">
        <v>25</v>
      </c>
      <c r="H15" s="34" t="s">
        <v>27</v>
      </c>
      <c r="I15" s="38">
        <v>3000</v>
      </c>
      <c r="J15" s="51">
        <v>3000</v>
      </c>
      <c r="K15" s="51">
        <v>2309</v>
      </c>
      <c r="L15" s="42">
        <v>6.48</v>
      </c>
      <c r="M15" s="43">
        <f>+L15*J15</f>
        <v>19440</v>
      </c>
      <c r="N15" s="44"/>
      <c r="O15" s="135">
        <f>SUM(M14:M15)</f>
        <v>40410</v>
      </c>
      <c r="P15" s="17" t="s">
        <v>28</v>
      </c>
      <c r="Q15" s="18" t="s">
        <v>29</v>
      </c>
      <c r="R15" s="73">
        <v>41318</v>
      </c>
      <c r="S15" s="31" t="s">
        <v>96</v>
      </c>
    </row>
    <row r="16" spans="1:19" s="47" customFormat="1" ht="12.75">
      <c r="A16" s="39"/>
      <c r="B16" s="40"/>
      <c r="C16" s="40"/>
      <c r="D16" s="74"/>
      <c r="E16" s="40"/>
      <c r="F16" s="75"/>
      <c r="G16" s="76"/>
      <c r="H16" s="77"/>
      <c r="I16" s="78"/>
      <c r="J16" s="48"/>
      <c r="K16" s="48"/>
      <c r="L16" s="79"/>
      <c r="M16" s="43"/>
      <c r="N16" s="44"/>
      <c r="O16" s="135"/>
      <c r="P16" s="17"/>
      <c r="Q16" s="18"/>
      <c r="R16" s="73"/>
      <c r="S16" s="31"/>
    </row>
    <row r="17" spans="1:19" s="47" customFormat="1" ht="51">
      <c r="A17" s="39" t="s">
        <v>30</v>
      </c>
      <c r="B17" s="36">
        <v>41326</v>
      </c>
      <c r="C17" s="36">
        <v>41337</v>
      </c>
      <c r="D17" s="72">
        <v>41327</v>
      </c>
      <c r="E17" s="40"/>
      <c r="F17" s="34">
        <v>59</v>
      </c>
      <c r="G17" s="33" t="s">
        <v>31</v>
      </c>
      <c r="H17" s="80" t="s">
        <v>32</v>
      </c>
      <c r="I17" s="81">
        <v>300</v>
      </c>
      <c r="J17" s="51">
        <v>300</v>
      </c>
      <c r="K17" s="51" t="s">
        <v>93</v>
      </c>
      <c r="L17" s="42">
        <v>18</v>
      </c>
      <c r="M17" s="43">
        <f>+L17*J17</f>
        <v>5400</v>
      </c>
      <c r="N17" s="44"/>
      <c r="O17" s="135">
        <f>+M17</f>
        <v>5400</v>
      </c>
      <c r="P17" s="45" t="s">
        <v>33</v>
      </c>
      <c r="Q17" s="82" t="s">
        <v>34</v>
      </c>
      <c r="R17" s="46"/>
      <c r="S17" s="46"/>
    </row>
    <row r="18" spans="1:19" s="47" customFormat="1" ht="12.75">
      <c r="A18" s="39"/>
      <c r="B18" s="36"/>
      <c r="C18" s="36"/>
      <c r="D18" s="72"/>
      <c r="E18" s="40"/>
      <c r="F18" s="75"/>
      <c r="G18" s="76"/>
      <c r="H18" s="77"/>
      <c r="I18" s="78"/>
      <c r="J18" s="51"/>
      <c r="K18" s="51"/>
      <c r="L18" s="79"/>
      <c r="M18" s="43"/>
      <c r="N18" s="44"/>
      <c r="O18" s="135"/>
      <c r="P18" s="45"/>
      <c r="Q18" s="82"/>
      <c r="R18" s="46"/>
      <c r="S18" s="31"/>
    </row>
    <row r="19" spans="1:19" s="47" customFormat="1" ht="25.5">
      <c r="A19" s="39" t="s">
        <v>35</v>
      </c>
      <c r="B19" s="36">
        <v>41326</v>
      </c>
      <c r="C19" s="36">
        <v>41337</v>
      </c>
      <c r="D19" s="72">
        <v>41332</v>
      </c>
      <c r="E19" s="40"/>
      <c r="F19" s="34">
        <v>4</v>
      </c>
      <c r="G19" s="33" t="s">
        <v>36</v>
      </c>
      <c r="H19" s="34" t="s">
        <v>48</v>
      </c>
      <c r="I19" s="38">
        <v>12</v>
      </c>
      <c r="J19" s="51">
        <v>12</v>
      </c>
      <c r="K19" s="51">
        <v>186540</v>
      </c>
      <c r="L19" s="42">
        <v>1265.76</v>
      </c>
      <c r="M19" s="43">
        <f aca="true" t="shared" si="0" ref="M19:M30">+L19*J19</f>
        <v>15189.119999999999</v>
      </c>
      <c r="N19" s="44"/>
      <c r="O19" s="135"/>
      <c r="P19" s="45" t="s">
        <v>49</v>
      </c>
      <c r="Q19" s="18" t="s">
        <v>50</v>
      </c>
      <c r="R19" s="46">
        <v>41319</v>
      </c>
      <c r="S19" s="31" t="s">
        <v>96</v>
      </c>
    </row>
    <row r="20" spans="1:19" s="47" customFormat="1" ht="25.5">
      <c r="A20" s="39"/>
      <c r="B20" s="40"/>
      <c r="C20" s="40"/>
      <c r="D20" s="72">
        <v>41332</v>
      </c>
      <c r="E20" s="40"/>
      <c r="F20" s="34">
        <v>18</v>
      </c>
      <c r="G20" s="33" t="s">
        <v>37</v>
      </c>
      <c r="H20" s="34" t="s">
        <v>27</v>
      </c>
      <c r="I20" s="38">
        <v>180</v>
      </c>
      <c r="J20" s="51">
        <v>180</v>
      </c>
      <c r="K20" s="51">
        <v>186540</v>
      </c>
      <c r="L20" s="42">
        <v>132.53</v>
      </c>
      <c r="M20" s="43">
        <f t="shared" si="0"/>
        <v>23855.4</v>
      </c>
      <c r="N20" s="44"/>
      <c r="O20" s="135"/>
      <c r="P20" s="45" t="s">
        <v>49</v>
      </c>
      <c r="Q20" s="18" t="s">
        <v>50</v>
      </c>
      <c r="R20" s="46">
        <v>41319</v>
      </c>
      <c r="S20" s="31" t="s">
        <v>96</v>
      </c>
    </row>
    <row r="21" spans="1:19" s="47" customFormat="1" ht="25.5">
      <c r="A21" s="39"/>
      <c r="B21" s="40"/>
      <c r="C21" s="40"/>
      <c r="D21" s="72">
        <v>41332</v>
      </c>
      <c r="E21" s="40"/>
      <c r="F21" s="34">
        <v>23</v>
      </c>
      <c r="G21" s="33" t="s">
        <v>38</v>
      </c>
      <c r="H21" s="34" t="s">
        <v>27</v>
      </c>
      <c r="I21" s="38">
        <v>600</v>
      </c>
      <c r="J21" s="51">
        <v>600</v>
      </c>
      <c r="K21" s="51">
        <v>186540</v>
      </c>
      <c r="L21" s="42">
        <v>29.09</v>
      </c>
      <c r="M21" s="43">
        <f t="shared" si="0"/>
        <v>17454</v>
      </c>
      <c r="N21" s="44"/>
      <c r="O21" s="135"/>
      <c r="P21" s="45" t="s">
        <v>49</v>
      </c>
      <c r="Q21" s="18" t="s">
        <v>50</v>
      </c>
      <c r="R21" s="46">
        <v>41319</v>
      </c>
      <c r="S21" s="31" t="s">
        <v>96</v>
      </c>
    </row>
    <row r="22" spans="1:19" s="47" customFormat="1" ht="25.5">
      <c r="A22" s="39"/>
      <c r="B22" s="40"/>
      <c r="C22" s="40"/>
      <c r="D22" s="72">
        <v>41332</v>
      </c>
      <c r="E22" s="40"/>
      <c r="F22" s="34">
        <v>28</v>
      </c>
      <c r="G22" s="33" t="s">
        <v>39</v>
      </c>
      <c r="H22" s="34" t="s">
        <v>48</v>
      </c>
      <c r="I22" s="38">
        <v>4</v>
      </c>
      <c r="J22" s="51">
        <v>4</v>
      </c>
      <c r="K22" s="51">
        <v>186019</v>
      </c>
      <c r="L22" s="42">
        <v>198.39</v>
      </c>
      <c r="M22" s="43">
        <f t="shared" si="0"/>
        <v>793.56</v>
      </c>
      <c r="N22" s="44"/>
      <c r="O22" s="135"/>
      <c r="P22" s="45" t="s">
        <v>49</v>
      </c>
      <c r="Q22" s="18" t="s">
        <v>50</v>
      </c>
      <c r="R22" s="46">
        <v>41319</v>
      </c>
      <c r="S22" s="31" t="s">
        <v>96</v>
      </c>
    </row>
    <row r="23" spans="1:19" s="47" customFormat="1" ht="25.5">
      <c r="A23" s="39"/>
      <c r="B23" s="36"/>
      <c r="C23" s="36"/>
      <c r="D23" s="72">
        <v>41332</v>
      </c>
      <c r="E23" s="40"/>
      <c r="F23" s="34">
        <v>33</v>
      </c>
      <c r="G23" s="33" t="s">
        <v>40</v>
      </c>
      <c r="H23" s="34" t="s">
        <v>27</v>
      </c>
      <c r="I23" s="38">
        <v>40</v>
      </c>
      <c r="J23" s="51">
        <v>40</v>
      </c>
      <c r="K23" s="51">
        <v>186540</v>
      </c>
      <c r="L23" s="42">
        <v>42.1</v>
      </c>
      <c r="M23" s="43">
        <f t="shared" si="0"/>
        <v>1684</v>
      </c>
      <c r="N23" s="44"/>
      <c r="O23" s="135"/>
      <c r="P23" s="45" t="s">
        <v>49</v>
      </c>
      <c r="Q23" s="18" t="s">
        <v>50</v>
      </c>
      <c r="R23" s="46">
        <v>41319</v>
      </c>
      <c r="S23" s="31" t="s">
        <v>96</v>
      </c>
    </row>
    <row r="24" spans="1:19" s="47" customFormat="1" ht="72" customHeight="1">
      <c r="A24" s="39"/>
      <c r="B24" s="40"/>
      <c r="C24" s="40"/>
      <c r="D24" s="72">
        <v>41332</v>
      </c>
      <c r="E24" s="83"/>
      <c r="F24" s="34">
        <v>34</v>
      </c>
      <c r="G24" s="33" t="s">
        <v>41</v>
      </c>
      <c r="H24" s="34" t="s">
        <v>27</v>
      </c>
      <c r="I24" s="38">
        <v>180</v>
      </c>
      <c r="J24" s="51">
        <v>180</v>
      </c>
      <c r="K24" s="51">
        <v>186540</v>
      </c>
      <c r="L24" s="42">
        <v>121.92</v>
      </c>
      <c r="M24" s="43">
        <f t="shared" si="0"/>
        <v>21945.6</v>
      </c>
      <c r="N24" s="44"/>
      <c r="O24" s="135"/>
      <c r="P24" s="45" t="s">
        <v>49</v>
      </c>
      <c r="Q24" s="18" t="s">
        <v>50</v>
      </c>
      <c r="R24" s="46">
        <v>41319</v>
      </c>
      <c r="S24" s="31" t="s">
        <v>96</v>
      </c>
    </row>
    <row r="25" spans="1:19" s="47" customFormat="1" ht="25.5">
      <c r="A25" s="39"/>
      <c r="B25" s="40"/>
      <c r="C25" s="40"/>
      <c r="D25" s="72">
        <v>41332</v>
      </c>
      <c r="E25" s="40"/>
      <c r="F25" s="34">
        <v>44</v>
      </c>
      <c r="G25" s="33" t="s">
        <v>42</v>
      </c>
      <c r="H25" s="34" t="s">
        <v>27</v>
      </c>
      <c r="I25" s="38">
        <v>144</v>
      </c>
      <c r="J25" s="51">
        <v>144</v>
      </c>
      <c r="K25" s="51">
        <v>186541</v>
      </c>
      <c r="L25" s="42">
        <v>259.91</v>
      </c>
      <c r="M25" s="43">
        <f t="shared" si="0"/>
        <v>37427.04</v>
      </c>
      <c r="N25" s="44"/>
      <c r="O25" s="135"/>
      <c r="P25" s="45" t="s">
        <v>49</v>
      </c>
      <c r="Q25" s="18" t="s">
        <v>50</v>
      </c>
      <c r="R25" s="46">
        <v>41319</v>
      </c>
      <c r="S25" s="31" t="s">
        <v>96</v>
      </c>
    </row>
    <row r="26" spans="1:19" s="47" customFormat="1" ht="25.5">
      <c r="A26" s="39"/>
      <c r="B26" s="40"/>
      <c r="C26" s="40"/>
      <c r="D26" s="72">
        <v>41332</v>
      </c>
      <c r="E26" s="40"/>
      <c r="F26" s="34">
        <v>45</v>
      </c>
      <c r="G26" s="33" t="s">
        <v>43</v>
      </c>
      <c r="H26" s="34" t="s">
        <v>27</v>
      </c>
      <c r="I26" s="38">
        <v>8</v>
      </c>
      <c r="J26" s="51">
        <v>8</v>
      </c>
      <c r="K26" s="51">
        <v>186019</v>
      </c>
      <c r="L26" s="42">
        <v>23.98</v>
      </c>
      <c r="M26" s="43">
        <f t="shared" si="0"/>
        <v>191.84</v>
      </c>
      <c r="N26" s="44"/>
      <c r="O26" s="135"/>
      <c r="P26" s="45" t="s">
        <v>49</v>
      </c>
      <c r="Q26" s="18" t="s">
        <v>50</v>
      </c>
      <c r="R26" s="46">
        <v>41319</v>
      </c>
      <c r="S26" s="31" t="s">
        <v>96</v>
      </c>
    </row>
    <row r="27" spans="1:19" s="47" customFormat="1" ht="24">
      <c r="A27" s="39"/>
      <c r="B27" s="40"/>
      <c r="C27" s="40"/>
      <c r="D27" s="72">
        <v>41334</v>
      </c>
      <c r="E27" s="40"/>
      <c r="F27" s="34">
        <v>55</v>
      </c>
      <c r="G27" s="33" t="s">
        <v>44</v>
      </c>
      <c r="H27" s="34" t="s">
        <v>48</v>
      </c>
      <c r="I27" s="38">
        <v>159</v>
      </c>
      <c r="J27" s="51">
        <v>159</v>
      </c>
      <c r="K27" s="51">
        <v>188944</v>
      </c>
      <c r="L27" s="42">
        <v>22.72</v>
      </c>
      <c r="M27" s="43">
        <f t="shared" si="0"/>
        <v>3612.48</v>
      </c>
      <c r="N27" s="44"/>
      <c r="O27" s="135"/>
      <c r="P27" s="45" t="s">
        <v>49</v>
      </c>
      <c r="Q27" s="18" t="s">
        <v>50</v>
      </c>
      <c r="R27" s="46">
        <v>41319</v>
      </c>
      <c r="S27" s="31" t="s">
        <v>96</v>
      </c>
    </row>
    <row r="28" spans="1:19" s="47" customFormat="1" ht="25.5">
      <c r="A28" s="39"/>
      <c r="B28" s="40"/>
      <c r="C28" s="40"/>
      <c r="D28" s="72">
        <v>41332</v>
      </c>
      <c r="E28" s="40"/>
      <c r="F28" s="34">
        <v>75</v>
      </c>
      <c r="G28" s="33" t="s">
        <v>45</v>
      </c>
      <c r="H28" s="34" t="s">
        <v>27</v>
      </c>
      <c r="I28" s="38">
        <v>40</v>
      </c>
      <c r="J28" s="51">
        <v>40</v>
      </c>
      <c r="K28" s="51">
        <v>186541</v>
      </c>
      <c r="L28" s="42">
        <v>160</v>
      </c>
      <c r="M28" s="43">
        <f t="shared" si="0"/>
        <v>6400</v>
      </c>
      <c r="N28" s="44"/>
      <c r="O28" s="135"/>
      <c r="P28" s="45" t="s">
        <v>49</v>
      </c>
      <c r="Q28" s="18" t="s">
        <v>50</v>
      </c>
      <c r="R28" s="46">
        <v>41319</v>
      </c>
      <c r="S28" s="31" t="s">
        <v>96</v>
      </c>
    </row>
    <row r="29" spans="1:19" s="47" customFormat="1" ht="15" customHeight="1">
      <c r="A29" s="39"/>
      <c r="B29" s="40"/>
      <c r="C29" s="40"/>
      <c r="D29" s="72">
        <v>41332</v>
      </c>
      <c r="E29" s="40"/>
      <c r="F29" s="34">
        <v>76</v>
      </c>
      <c r="G29" s="33" t="s">
        <v>46</v>
      </c>
      <c r="H29" s="34" t="s">
        <v>27</v>
      </c>
      <c r="I29" s="38">
        <v>32</v>
      </c>
      <c r="J29" s="51">
        <v>32</v>
      </c>
      <c r="K29" s="51">
        <v>186540</v>
      </c>
      <c r="L29" s="42">
        <v>165</v>
      </c>
      <c r="M29" s="43">
        <f t="shared" si="0"/>
        <v>5280</v>
      </c>
      <c r="N29" s="44"/>
      <c r="O29" s="135"/>
      <c r="P29" s="45" t="s">
        <v>49</v>
      </c>
      <c r="Q29" s="18" t="s">
        <v>50</v>
      </c>
      <c r="R29" s="46">
        <v>41319</v>
      </c>
      <c r="S29" s="31" t="s">
        <v>96</v>
      </c>
    </row>
    <row r="30" spans="1:19" s="47" customFormat="1" ht="25.5">
      <c r="A30" s="39"/>
      <c r="B30" s="36"/>
      <c r="C30" s="36"/>
      <c r="D30" s="72">
        <v>41332</v>
      </c>
      <c r="E30" s="40"/>
      <c r="F30" s="34">
        <v>78</v>
      </c>
      <c r="G30" s="33" t="s">
        <v>47</v>
      </c>
      <c r="H30" s="34" t="s">
        <v>27</v>
      </c>
      <c r="I30" s="38">
        <v>120</v>
      </c>
      <c r="J30" s="51">
        <v>120</v>
      </c>
      <c r="K30" s="51">
        <v>186541</v>
      </c>
      <c r="L30" s="42">
        <v>47.65</v>
      </c>
      <c r="M30" s="43">
        <f t="shared" si="0"/>
        <v>5718</v>
      </c>
      <c r="N30" s="44"/>
      <c r="O30" s="135">
        <f>SUM(M19:M30)</f>
        <v>139551.03999999998</v>
      </c>
      <c r="P30" s="45" t="s">
        <v>49</v>
      </c>
      <c r="Q30" s="18" t="s">
        <v>50</v>
      </c>
      <c r="R30" s="46">
        <v>41319</v>
      </c>
      <c r="S30" s="31" t="s">
        <v>96</v>
      </c>
    </row>
    <row r="31" spans="1:19" s="47" customFormat="1" ht="12.75">
      <c r="A31" s="39"/>
      <c r="B31" s="40"/>
      <c r="C31" s="40"/>
      <c r="D31" s="40"/>
      <c r="E31" s="40"/>
      <c r="F31" s="75"/>
      <c r="G31" s="76"/>
      <c r="H31" s="77"/>
      <c r="I31" s="78"/>
      <c r="J31" s="48"/>
      <c r="K31" s="48"/>
      <c r="L31" s="79"/>
      <c r="M31" s="43"/>
      <c r="N31" s="44"/>
      <c r="O31" s="135"/>
      <c r="P31" s="45"/>
      <c r="Q31" s="18"/>
      <c r="R31" s="46"/>
      <c r="S31" s="31"/>
    </row>
    <row r="32" spans="1:19" s="47" customFormat="1" ht="25.5">
      <c r="A32" s="39" t="s">
        <v>64</v>
      </c>
      <c r="B32" s="36">
        <v>41326</v>
      </c>
      <c r="C32" s="36">
        <v>41337</v>
      </c>
      <c r="D32" s="72">
        <v>41337</v>
      </c>
      <c r="E32" s="40"/>
      <c r="F32" s="34">
        <v>1</v>
      </c>
      <c r="G32" s="33" t="s">
        <v>51</v>
      </c>
      <c r="H32" s="34" t="s">
        <v>27</v>
      </c>
      <c r="I32" s="38">
        <v>10</v>
      </c>
      <c r="J32" s="51">
        <v>10</v>
      </c>
      <c r="K32" s="58" t="s">
        <v>97</v>
      </c>
      <c r="L32" s="42">
        <v>5444.36</v>
      </c>
      <c r="M32" s="43">
        <f>+L32*J32</f>
        <v>54443.6</v>
      </c>
      <c r="N32" s="44"/>
      <c r="O32" s="135"/>
      <c r="P32" s="45" t="s">
        <v>66</v>
      </c>
      <c r="Q32" s="18" t="s">
        <v>68</v>
      </c>
      <c r="R32" s="46">
        <v>41319</v>
      </c>
      <c r="S32" s="31" t="s">
        <v>96</v>
      </c>
    </row>
    <row r="33" spans="1:19" s="47" customFormat="1" ht="25.5">
      <c r="A33" s="39"/>
      <c r="B33" s="40"/>
      <c r="C33" s="40"/>
      <c r="D33" s="72">
        <v>41337</v>
      </c>
      <c r="E33" s="40"/>
      <c r="F33" s="34">
        <v>10</v>
      </c>
      <c r="G33" s="33" t="s">
        <v>52</v>
      </c>
      <c r="H33" s="34" t="s">
        <v>27</v>
      </c>
      <c r="I33" s="38">
        <v>24</v>
      </c>
      <c r="J33" s="51">
        <v>24</v>
      </c>
      <c r="K33" s="58" t="s">
        <v>98</v>
      </c>
      <c r="L33" s="42">
        <v>5357.66</v>
      </c>
      <c r="M33" s="43">
        <f aca="true" t="shared" si="1" ref="M33:M44">+L33*J33</f>
        <v>128583.84</v>
      </c>
      <c r="N33" s="44"/>
      <c r="O33" s="135"/>
      <c r="P33" s="45" t="s">
        <v>66</v>
      </c>
      <c r="Q33" s="18" t="s">
        <v>68</v>
      </c>
      <c r="R33" s="46">
        <v>41319</v>
      </c>
      <c r="S33" s="31" t="s">
        <v>96</v>
      </c>
    </row>
    <row r="34" spans="1:19" s="47" customFormat="1" ht="38.25" customHeight="1">
      <c r="A34" s="39"/>
      <c r="B34" s="40"/>
      <c r="C34" s="40"/>
      <c r="D34" s="72">
        <v>41337</v>
      </c>
      <c r="E34" s="40"/>
      <c r="F34" s="34">
        <v>11</v>
      </c>
      <c r="G34" s="33" t="s">
        <v>53</v>
      </c>
      <c r="H34" s="34" t="s">
        <v>27</v>
      </c>
      <c r="I34" s="38">
        <v>30</v>
      </c>
      <c r="J34" s="51">
        <v>30</v>
      </c>
      <c r="K34" s="58" t="s">
        <v>99</v>
      </c>
      <c r="L34" s="42">
        <v>19468.68</v>
      </c>
      <c r="M34" s="43">
        <f t="shared" si="1"/>
        <v>584060.4</v>
      </c>
      <c r="N34" s="44"/>
      <c r="O34" s="135"/>
      <c r="P34" s="45" t="s">
        <v>66</v>
      </c>
      <c r="Q34" s="18" t="s">
        <v>68</v>
      </c>
      <c r="R34" s="46">
        <v>41319</v>
      </c>
      <c r="S34" s="31" t="s">
        <v>96</v>
      </c>
    </row>
    <row r="35" spans="1:19" s="47" customFormat="1" ht="35.25" customHeight="1">
      <c r="A35" s="39"/>
      <c r="B35" s="40"/>
      <c r="C35" s="40"/>
      <c r="D35" s="72">
        <v>41354</v>
      </c>
      <c r="E35" s="40"/>
      <c r="F35" s="34">
        <v>15</v>
      </c>
      <c r="G35" s="33" t="s">
        <v>54</v>
      </c>
      <c r="H35" s="34" t="s">
        <v>27</v>
      </c>
      <c r="I35" s="38">
        <v>120</v>
      </c>
      <c r="J35" s="51">
        <v>120</v>
      </c>
      <c r="K35" s="51" t="s">
        <v>109</v>
      </c>
      <c r="L35" s="42">
        <v>42.05</v>
      </c>
      <c r="M35" s="43">
        <f t="shared" si="1"/>
        <v>5046</v>
      </c>
      <c r="N35" s="44"/>
      <c r="O35" s="135"/>
      <c r="P35" s="45" t="s">
        <v>66</v>
      </c>
      <c r="Q35" s="18" t="s">
        <v>68</v>
      </c>
      <c r="R35" s="46">
        <v>41319</v>
      </c>
      <c r="S35" s="31" t="s">
        <v>96</v>
      </c>
    </row>
    <row r="36" spans="1:19" s="47" customFormat="1" ht="33.75" customHeight="1">
      <c r="A36" s="39"/>
      <c r="B36" s="40"/>
      <c r="C36" s="40"/>
      <c r="D36" s="72">
        <v>41337</v>
      </c>
      <c r="E36" s="40"/>
      <c r="F36" s="34">
        <v>21</v>
      </c>
      <c r="G36" s="33" t="s">
        <v>55</v>
      </c>
      <c r="H36" s="34" t="s">
        <v>65</v>
      </c>
      <c r="I36" s="38">
        <v>18</v>
      </c>
      <c r="J36" s="51">
        <v>18</v>
      </c>
      <c r="K36" s="58" t="s">
        <v>100</v>
      </c>
      <c r="L36" s="42">
        <v>1274.79</v>
      </c>
      <c r="M36" s="43">
        <f t="shared" si="1"/>
        <v>22946.22</v>
      </c>
      <c r="N36" s="44"/>
      <c r="O36" s="135"/>
      <c r="P36" s="45" t="s">
        <v>66</v>
      </c>
      <c r="Q36" s="18" t="s">
        <v>68</v>
      </c>
      <c r="R36" s="46">
        <v>41319</v>
      </c>
      <c r="S36" s="31" t="s">
        <v>96</v>
      </c>
    </row>
    <row r="37" spans="1:19" s="47" customFormat="1" ht="38.25" customHeight="1">
      <c r="A37" s="39"/>
      <c r="B37" s="40"/>
      <c r="C37" s="40"/>
      <c r="D37" s="72">
        <v>41337</v>
      </c>
      <c r="E37" s="40"/>
      <c r="F37" s="34">
        <v>35</v>
      </c>
      <c r="G37" s="33" t="s">
        <v>56</v>
      </c>
      <c r="H37" s="34" t="s">
        <v>27</v>
      </c>
      <c r="I37" s="38">
        <v>800</v>
      </c>
      <c r="J37" s="51">
        <v>800</v>
      </c>
      <c r="K37" s="58" t="s">
        <v>101</v>
      </c>
      <c r="L37" s="42">
        <v>374.98</v>
      </c>
      <c r="M37" s="43">
        <f t="shared" si="1"/>
        <v>299984</v>
      </c>
      <c r="N37" s="44"/>
      <c r="O37" s="135"/>
      <c r="P37" s="45" t="s">
        <v>66</v>
      </c>
      <c r="Q37" s="18" t="s">
        <v>68</v>
      </c>
      <c r="R37" s="46">
        <v>41319</v>
      </c>
      <c r="S37" s="31" t="s">
        <v>96</v>
      </c>
    </row>
    <row r="38" spans="1:19" s="47" customFormat="1" ht="33.75" customHeight="1">
      <c r="A38" s="39"/>
      <c r="B38" s="40"/>
      <c r="C38" s="40"/>
      <c r="D38" s="72">
        <v>41337</v>
      </c>
      <c r="E38" s="40"/>
      <c r="F38" s="34">
        <v>58</v>
      </c>
      <c r="G38" s="33" t="s">
        <v>57</v>
      </c>
      <c r="H38" s="34" t="s">
        <v>27</v>
      </c>
      <c r="I38" s="38">
        <v>180</v>
      </c>
      <c r="J38" s="51">
        <v>180</v>
      </c>
      <c r="K38" s="58" t="s">
        <v>102</v>
      </c>
      <c r="L38" s="42">
        <v>679.14</v>
      </c>
      <c r="M38" s="43">
        <f t="shared" si="1"/>
        <v>122245.2</v>
      </c>
      <c r="N38" s="44"/>
      <c r="O38" s="135"/>
      <c r="P38" s="45" t="s">
        <v>66</v>
      </c>
      <c r="Q38" s="18" t="s">
        <v>68</v>
      </c>
      <c r="R38" s="46">
        <v>41319</v>
      </c>
      <c r="S38" s="31" t="s">
        <v>96</v>
      </c>
    </row>
    <row r="39" spans="1:19" s="47" customFormat="1" ht="33.75" customHeight="1">
      <c r="A39" s="39"/>
      <c r="B39" s="40"/>
      <c r="C39" s="40"/>
      <c r="D39" s="72">
        <v>41337</v>
      </c>
      <c r="E39" s="40"/>
      <c r="F39" s="34">
        <v>60</v>
      </c>
      <c r="G39" s="33" t="s">
        <v>58</v>
      </c>
      <c r="H39" s="34" t="s">
        <v>65</v>
      </c>
      <c r="I39" s="38">
        <v>35</v>
      </c>
      <c r="J39" s="51">
        <v>35</v>
      </c>
      <c r="K39" s="58" t="s">
        <v>103</v>
      </c>
      <c r="L39" s="42">
        <v>13593.58</v>
      </c>
      <c r="M39" s="43">
        <f t="shared" si="1"/>
        <v>475775.3</v>
      </c>
      <c r="N39" s="44"/>
      <c r="O39" s="135"/>
      <c r="P39" s="45" t="s">
        <v>66</v>
      </c>
      <c r="Q39" s="18" t="s">
        <v>68</v>
      </c>
      <c r="R39" s="46">
        <v>41319</v>
      </c>
      <c r="S39" s="31" t="s">
        <v>96</v>
      </c>
    </row>
    <row r="40" spans="1:19" s="47" customFormat="1" ht="33.75" customHeight="1">
      <c r="A40" s="39"/>
      <c r="B40" s="40"/>
      <c r="C40" s="40"/>
      <c r="D40" s="72">
        <v>41337</v>
      </c>
      <c r="E40" s="40"/>
      <c r="F40" s="34">
        <v>62</v>
      </c>
      <c r="G40" s="33" t="s">
        <v>59</v>
      </c>
      <c r="H40" s="34" t="s">
        <v>48</v>
      </c>
      <c r="I40" s="38">
        <v>56</v>
      </c>
      <c r="J40" s="51">
        <v>56</v>
      </c>
      <c r="K40" s="58" t="s">
        <v>104</v>
      </c>
      <c r="L40" s="42">
        <v>40.96</v>
      </c>
      <c r="M40" s="43">
        <f t="shared" si="1"/>
        <v>2293.76</v>
      </c>
      <c r="N40" s="44"/>
      <c r="O40" s="135"/>
      <c r="P40" s="45" t="s">
        <v>66</v>
      </c>
      <c r="Q40" s="18" t="s">
        <v>68</v>
      </c>
      <c r="R40" s="46">
        <v>41319</v>
      </c>
      <c r="S40" s="31" t="s">
        <v>96</v>
      </c>
    </row>
    <row r="41" spans="1:19" s="47" customFormat="1" ht="33" customHeight="1">
      <c r="A41" s="39"/>
      <c r="B41" s="40"/>
      <c r="C41" s="40"/>
      <c r="D41" s="72">
        <v>41337</v>
      </c>
      <c r="E41" s="40"/>
      <c r="F41" s="34">
        <v>65</v>
      </c>
      <c r="G41" s="33" t="s">
        <v>60</v>
      </c>
      <c r="H41" s="34" t="s">
        <v>27</v>
      </c>
      <c r="I41" s="78">
        <v>38</v>
      </c>
      <c r="J41" s="51">
        <v>38</v>
      </c>
      <c r="K41" s="58" t="s">
        <v>105</v>
      </c>
      <c r="L41" s="42">
        <v>3750</v>
      </c>
      <c r="M41" s="43">
        <f t="shared" si="1"/>
        <v>142500</v>
      </c>
      <c r="N41" s="44"/>
      <c r="O41" s="135"/>
      <c r="P41" s="45" t="s">
        <v>66</v>
      </c>
      <c r="Q41" s="18" t="s">
        <v>68</v>
      </c>
      <c r="R41" s="46">
        <v>41319</v>
      </c>
      <c r="S41" s="31" t="s">
        <v>96</v>
      </c>
    </row>
    <row r="42" spans="1:19" s="47" customFormat="1" ht="30.75" customHeight="1">
      <c r="A42" s="39"/>
      <c r="B42" s="40"/>
      <c r="C42" s="40"/>
      <c r="D42" s="72">
        <v>41346</v>
      </c>
      <c r="E42" s="40"/>
      <c r="F42" s="34">
        <v>66</v>
      </c>
      <c r="G42" s="33" t="s">
        <v>61</v>
      </c>
      <c r="H42" s="34" t="s">
        <v>27</v>
      </c>
      <c r="I42" s="78">
        <v>36</v>
      </c>
      <c r="J42" s="51">
        <v>36</v>
      </c>
      <c r="K42" s="58" t="s">
        <v>106</v>
      </c>
      <c r="L42" s="42">
        <v>8250</v>
      </c>
      <c r="M42" s="43">
        <f t="shared" si="1"/>
        <v>297000</v>
      </c>
      <c r="N42" s="44"/>
      <c r="O42" s="135"/>
      <c r="P42" s="45" t="s">
        <v>66</v>
      </c>
      <c r="Q42" s="18" t="s">
        <v>68</v>
      </c>
      <c r="R42" s="46">
        <v>41319</v>
      </c>
      <c r="S42" s="31" t="s">
        <v>96</v>
      </c>
    </row>
    <row r="43" spans="1:19" s="47" customFormat="1" ht="33.75" customHeight="1">
      <c r="A43" s="39"/>
      <c r="B43" s="36"/>
      <c r="C43" s="36"/>
      <c r="D43" s="72">
        <v>41337</v>
      </c>
      <c r="E43" s="40"/>
      <c r="F43" s="34">
        <v>71</v>
      </c>
      <c r="G43" s="33" t="s">
        <v>62</v>
      </c>
      <c r="H43" s="34" t="s">
        <v>27</v>
      </c>
      <c r="I43" s="38">
        <v>5</v>
      </c>
      <c r="J43" s="51">
        <v>5</v>
      </c>
      <c r="K43" s="58" t="s">
        <v>107</v>
      </c>
      <c r="L43" s="42">
        <v>8443.68</v>
      </c>
      <c r="M43" s="43">
        <f t="shared" si="1"/>
        <v>42218.4</v>
      </c>
      <c r="N43" s="44"/>
      <c r="O43" s="135"/>
      <c r="P43" s="45" t="s">
        <v>66</v>
      </c>
      <c r="Q43" s="18" t="s">
        <v>68</v>
      </c>
      <c r="R43" s="46">
        <v>41319</v>
      </c>
      <c r="S43" s="31" t="s">
        <v>96</v>
      </c>
    </row>
    <row r="44" spans="1:19" s="47" customFormat="1" ht="34.5" customHeight="1">
      <c r="A44" s="39"/>
      <c r="B44" s="40"/>
      <c r="C44" s="40"/>
      <c r="D44" s="72">
        <v>41337</v>
      </c>
      <c r="E44" s="40"/>
      <c r="F44" s="34">
        <v>72</v>
      </c>
      <c r="G44" s="33" t="s">
        <v>63</v>
      </c>
      <c r="H44" s="34" t="s">
        <v>27</v>
      </c>
      <c r="I44" s="38">
        <v>43</v>
      </c>
      <c r="J44" s="51">
        <v>43</v>
      </c>
      <c r="K44" s="58" t="s">
        <v>108</v>
      </c>
      <c r="L44" s="42">
        <v>21689.71</v>
      </c>
      <c r="M44" s="43">
        <f t="shared" si="1"/>
        <v>932657.5299999999</v>
      </c>
      <c r="N44" s="44"/>
      <c r="O44" s="135">
        <f>SUM(M32:M44)</f>
        <v>3109754.25</v>
      </c>
      <c r="P44" s="45" t="s">
        <v>66</v>
      </c>
      <c r="Q44" s="18" t="s">
        <v>68</v>
      </c>
      <c r="R44" s="46">
        <v>41319</v>
      </c>
      <c r="S44" s="31" t="s">
        <v>96</v>
      </c>
    </row>
    <row r="45" spans="1:19" s="47" customFormat="1" ht="15" customHeight="1">
      <c r="A45" s="39"/>
      <c r="B45" s="40"/>
      <c r="C45" s="40"/>
      <c r="D45" s="72"/>
      <c r="E45" s="40"/>
      <c r="F45" s="75"/>
      <c r="G45" s="76"/>
      <c r="H45" s="77"/>
      <c r="I45" s="78"/>
      <c r="J45" s="51"/>
      <c r="K45" s="51"/>
      <c r="L45" s="79"/>
      <c r="M45" s="43"/>
      <c r="N45" s="44"/>
      <c r="O45" s="135"/>
      <c r="P45" s="45"/>
      <c r="Q45" s="18"/>
      <c r="R45" s="46"/>
      <c r="S45" s="31"/>
    </row>
    <row r="46" spans="1:19" s="47" customFormat="1" ht="34.5" customHeight="1">
      <c r="A46" s="39" t="s">
        <v>67</v>
      </c>
      <c r="B46" s="36">
        <v>41326</v>
      </c>
      <c r="C46" s="36">
        <v>41337</v>
      </c>
      <c r="D46" s="72">
        <v>41337</v>
      </c>
      <c r="E46" s="40"/>
      <c r="F46" s="34">
        <v>16</v>
      </c>
      <c r="G46" s="33" t="s">
        <v>69</v>
      </c>
      <c r="H46" s="34" t="s">
        <v>48</v>
      </c>
      <c r="I46" s="38">
        <v>80</v>
      </c>
      <c r="J46" s="51">
        <v>80</v>
      </c>
      <c r="K46" s="51">
        <v>18786</v>
      </c>
      <c r="L46" s="42">
        <v>104.54</v>
      </c>
      <c r="M46" s="43">
        <f aca="true" t="shared" si="2" ref="M46:M52">+L46*J46</f>
        <v>8363.2</v>
      </c>
      <c r="N46" s="44"/>
      <c r="O46" s="135"/>
      <c r="P46" s="45" t="s">
        <v>76</v>
      </c>
      <c r="Q46" s="18" t="s">
        <v>77</v>
      </c>
      <c r="R46" s="46">
        <v>41320</v>
      </c>
      <c r="S46" s="31" t="s">
        <v>96</v>
      </c>
    </row>
    <row r="47" spans="1:19" s="47" customFormat="1" ht="25.5">
      <c r="A47" s="39"/>
      <c r="B47" s="40"/>
      <c r="C47" s="40"/>
      <c r="D47" s="72">
        <v>41334</v>
      </c>
      <c r="E47" s="40"/>
      <c r="F47" s="34">
        <v>25</v>
      </c>
      <c r="G47" s="33" t="s">
        <v>70</v>
      </c>
      <c r="H47" s="34" t="s">
        <v>65</v>
      </c>
      <c r="I47" s="38">
        <v>40</v>
      </c>
      <c r="J47" s="51">
        <v>40</v>
      </c>
      <c r="K47" s="51">
        <v>18686</v>
      </c>
      <c r="L47" s="42">
        <v>339.07</v>
      </c>
      <c r="M47" s="43">
        <f t="shared" si="2"/>
        <v>13562.8</v>
      </c>
      <c r="N47" s="44"/>
      <c r="O47" s="135"/>
      <c r="P47" s="45" t="s">
        <v>76</v>
      </c>
      <c r="Q47" s="18" t="s">
        <v>77</v>
      </c>
      <c r="R47" s="46">
        <v>41320</v>
      </c>
      <c r="S47" s="31" t="s">
        <v>96</v>
      </c>
    </row>
    <row r="48" spans="1:19" s="47" customFormat="1" ht="34.5" customHeight="1">
      <c r="A48" s="39"/>
      <c r="B48" s="40"/>
      <c r="C48" s="40"/>
      <c r="D48" s="72">
        <v>41334</v>
      </c>
      <c r="E48" s="40"/>
      <c r="F48" s="34">
        <v>39</v>
      </c>
      <c r="G48" s="33" t="s">
        <v>71</v>
      </c>
      <c r="H48" s="34" t="s">
        <v>27</v>
      </c>
      <c r="I48" s="38">
        <v>2400</v>
      </c>
      <c r="J48" s="51">
        <v>2400</v>
      </c>
      <c r="K48" s="51">
        <v>18689</v>
      </c>
      <c r="L48" s="42">
        <v>16.67</v>
      </c>
      <c r="M48" s="43">
        <f t="shared" si="2"/>
        <v>40008.00000000001</v>
      </c>
      <c r="N48" s="44"/>
      <c r="O48" s="135"/>
      <c r="P48" s="45" t="s">
        <v>76</v>
      </c>
      <c r="Q48" s="18" t="s">
        <v>77</v>
      </c>
      <c r="R48" s="46">
        <v>41320</v>
      </c>
      <c r="S48" s="31" t="s">
        <v>96</v>
      </c>
    </row>
    <row r="49" spans="1:19" s="47" customFormat="1" ht="36.75" customHeight="1">
      <c r="A49" s="39"/>
      <c r="B49" s="40"/>
      <c r="C49" s="40"/>
      <c r="D49" s="72">
        <v>41332</v>
      </c>
      <c r="E49" s="40"/>
      <c r="F49" s="34">
        <v>67</v>
      </c>
      <c r="G49" s="33" t="s">
        <v>72</v>
      </c>
      <c r="H49" s="34" t="s">
        <v>27</v>
      </c>
      <c r="I49" s="38">
        <v>160</v>
      </c>
      <c r="J49" s="51">
        <v>160</v>
      </c>
      <c r="K49" s="51">
        <v>18225</v>
      </c>
      <c r="L49" s="42">
        <v>515</v>
      </c>
      <c r="M49" s="43">
        <f t="shared" si="2"/>
        <v>82400</v>
      </c>
      <c r="N49" s="44"/>
      <c r="O49" s="135"/>
      <c r="P49" s="45" t="s">
        <v>76</v>
      </c>
      <c r="Q49" s="18" t="s">
        <v>77</v>
      </c>
      <c r="R49" s="46">
        <v>41320</v>
      </c>
      <c r="S49" s="31" t="s">
        <v>96</v>
      </c>
    </row>
    <row r="50" spans="1:19" s="47" customFormat="1" ht="54.75" customHeight="1">
      <c r="A50" s="39"/>
      <c r="B50" s="40"/>
      <c r="C50" s="40"/>
      <c r="D50" s="58"/>
      <c r="E50" s="41" t="s">
        <v>110</v>
      </c>
      <c r="F50" s="34">
        <v>68</v>
      </c>
      <c r="G50" s="33" t="s">
        <v>73</v>
      </c>
      <c r="H50" s="34" t="s">
        <v>48</v>
      </c>
      <c r="I50" s="38">
        <v>360</v>
      </c>
      <c r="J50" s="51"/>
      <c r="K50" s="51"/>
      <c r="L50" s="42">
        <v>17.78</v>
      </c>
      <c r="M50" s="43">
        <f t="shared" si="2"/>
        <v>0</v>
      </c>
      <c r="N50" s="44"/>
      <c r="O50" s="135"/>
      <c r="P50" s="45" t="s">
        <v>76</v>
      </c>
      <c r="Q50" s="18" t="s">
        <v>77</v>
      </c>
      <c r="R50" s="46">
        <v>41320</v>
      </c>
      <c r="S50" s="31" t="s">
        <v>96</v>
      </c>
    </row>
    <row r="51" spans="1:19" s="47" customFormat="1" ht="36" customHeight="1">
      <c r="A51" s="39"/>
      <c r="B51" s="36"/>
      <c r="C51" s="36"/>
      <c r="D51" s="72">
        <v>41332</v>
      </c>
      <c r="E51" s="83"/>
      <c r="F51" s="34">
        <v>73</v>
      </c>
      <c r="G51" s="33" t="s">
        <v>74</v>
      </c>
      <c r="H51" s="34" t="s">
        <v>48</v>
      </c>
      <c r="I51" s="38">
        <v>180</v>
      </c>
      <c r="J51" s="51">
        <v>180</v>
      </c>
      <c r="K51" s="51">
        <v>18226</v>
      </c>
      <c r="L51" s="42">
        <v>224.77</v>
      </c>
      <c r="M51" s="43">
        <f t="shared" si="2"/>
        <v>40458.6</v>
      </c>
      <c r="N51" s="44"/>
      <c r="O51" s="135"/>
      <c r="P51" s="45" t="s">
        <v>76</v>
      </c>
      <c r="Q51" s="18" t="s">
        <v>77</v>
      </c>
      <c r="R51" s="46">
        <v>41320</v>
      </c>
      <c r="S51" s="31" t="s">
        <v>96</v>
      </c>
    </row>
    <row r="52" spans="1:19" s="47" customFormat="1" ht="25.5">
      <c r="A52" s="84"/>
      <c r="B52" s="85"/>
      <c r="C52" s="85"/>
      <c r="D52" s="72">
        <v>41332</v>
      </c>
      <c r="E52" s="85"/>
      <c r="F52" s="34">
        <v>74</v>
      </c>
      <c r="G52" s="33" t="s">
        <v>75</v>
      </c>
      <c r="H52" s="34" t="s">
        <v>48</v>
      </c>
      <c r="I52" s="38">
        <v>36</v>
      </c>
      <c r="J52" s="51">
        <v>36</v>
      </c>
      <c r="K52" s="51">
        <v>18217</v>
      </c>
      <c r="L52" s="42">
        <v>226.03</v>
      </c>
      <c r="M52" s="43">
        <f t="shared" si="2"/>
        <v>8137.08</v>
      </c>
      <c r="N52" s="44"/>
      <c r="O52" s="135">
        <f>SUM(M46:M52)</f>
        <v>192929.68</v>
      </c>
      <c r="P52" s="45" t="s">
        <v>76</v>
      </c>
      <c r="Q52" s="18" t="s">
        <v>77</v>
      </c>
      <c r="R52" s="46">
        <v>41320</v>
      </c>
      <c r="S52" s="31" t="s">
        <v>96</v>
      </c>
    </row>
    <row r="53" spans="1:19" s="47" customFormat="1" ht="12.75" customHeight="1">
      <c r="A53" s="39"/>
      <c r="B53" s="40"/>
      <c r="C53" s="40"/>
      <c r="D53" s="72"/>
      <c r="E53" s="85"/>
      <c r="F53" s="75"/>
      <c r="G53" s="76"/>
      <c r="H53" s="77"/>
      <c r="I53" s="78"/>
      <c r="J53" s="51"/>
      <c r="K53" s="51"/>
      <c r="L53" s="79"/>
      <c r="M53" s="43"/>
      <c r="N53" s="44"/>
      <c r="O53" s="135"/>
      <c r="P53" s="45"/>
      <c r="Q53" s="82"/>
      <c r="R53" s="46"/>
      <c r="S53" s="31"/>
    </row>
    <row r="54" spans="1:19" s="47" customFormat="1" ht="38.25">
      <c r="A54" s="39" t="s">
        <v>81</v>
      </c>
      <c r="B54" s="36">
        <v>41326</v>
      </c>
      <c r="C54" s="36">
        <v>41337</v>
      </c>
      <c r="D54" s="72">
        <v>41334</v>
      </c>
      <c r="E54" s="85"/>
      <c r="F54" s="34">
        <v>32</v>
      </c>
      <c r="G54" s="33" t="s">
        <v>78</v>
      </c>
      <c r="H54" s="34" t="s">
        <v>27</v>
      </c>
      <c r="I54" s="81">
        <v>16</v>
      </c>
      <c r="J54" s="51">
        <v>16</v>
      </c>
      <c r="K54" s="51" t="s">
        <v>94</v>
      </c>
      <c r="L54" s="42">
        <v>3755</v>
      </c>
      <c r="M54" s="43">
        <f>+L54*J54</f>
        <v>60080</v>
      </c>
      <c r="N54" s="44"/>
      <c r="O54" s="135">
        <f>+M54</f>
        <v>60080</v>
      </c>
      <c r="P54" s="45" t="s">
        <v>79</v>
      </c>
      <c r="Q54" s="18" t="s">
        <v>80</v>
      </c>
      <c r="R54" s="46">
        <v>41320</v>
      </c>
      <c r="S54" s="31" t="s">
        <v>96</v>
      </c>
    </row>
    <row r="55" spans="1:19" s="47" customFormat="1" ht="12.75">
      <c r="A55" s="39"/>
      <c r="B55" s="36"/>
      <c r="C55" s="36"/>
      <c r="D55" s="40"/>
      <c r="E55" s="40"/>
      <c r="F55" s="75"/>
      <c r="G55" s="76"/>
      <c r="H55" s="77"/>
      <c r="I55" s="78"/>
      <c r="J55" s="48"/>
      <c r="K55" s="48"/>
      <c r="L55" s="79"/>
      <c r="M55" s="43"/>
      <c r="N55" s="44"/>
      <c r="O55" s="135"/>
      <c r="P55" s="45"/>
      <c r="Q55" s="18"/>
      <c r="R55" s="46"/>
      <c r="S55" s="31"/>
    </row>
    <row r="56" spans="1:19" s="47" customFormat="1" ht="25.5">
      <c r="A56" s="39" t="s">
        <v>88</v>
      </c>
      <c r="B56" s="36">
        <v>41326</v>
      </c>
      <c r="C56" s="36">
        <v>41337</v>
      </c>
      <c r="D56" s="72">
        <v>41338</v>
      </c>
      <c r="E56" s="40"/>
      <c r="F56" s="34">
        <v>5</v>
      </c>
      <c r="G56" s="33" t="s">
        <v>82</v>
      </c>
      <c r="H56" s="34" t="s">
        <v>27</v>
      </c>
      <c r="I56" s="38">
        <v>290</v>
      </c>
      <c r="J56" s="51">
        <v>290</v>
      </c>
      <c r="K56" s="51" t="s">
        <v>95</v>
      </c>
      <c r="L56" s="42">
        <v>215</v>
      </c>
      <c r="M56" s="43">
        <f>+L56*J56</f>
        <v>62350</v>
      </c>
      <c r="N56" s="44"/>
      <c r="O56" s="135"/>
      <c r="P56" s="45" t="s">
        <v>86</v>
      </c>
      <c r="Q56" s="18" t="s">
        <v>87</v>
      </c>
      <c r="R56" s="46">
        <v>41323</v>
      </c>
      <c r="S56" s="31" t="s">
        <v>96</v>
      </c>
    </row>
    <row r="57" spans="1:19" s="47" customFormat="1" ht="38.25">
      <c r="A57" s="39"/>
      <c r="B57" s="40"/>
      <c r="C57" s="40"/>
      <c r="D57" s="72">
        <v>41358</v>
      </c>
      <c r="E57" s="40"/>
      <c r="F57" s="34">
        <v>48</v>
      </c>
      <c r="G57" s="33" t="s">
        <v>83</v>
      </c>
      <c r="H57" s="34" t="s">
        <v>65</v>
      </c>
      <c r="I57" s="38">
        <v>48</v>
      </c>
      <c r="J57" s="51">
        <v>48</v>
      </c>
      <c r="K57" s="51" t="s">
        <v>112</v>
      </c>
      <c r="L57" s="42">
        <v>680</v>
      </c>
      <c r="M57" s="43">
        <f>+L57*J57</f>
        <v>32640</v>
      </c>
      <c r="N57" s="44"/>
      <c r="O57" s="135"/>
      <c r="P57" s="45" t="s">
        <v>86</v>
      </c>
      <c r="Q57" s="18" t="s">
        <v>87</v>
      </c>
      <c r="R57" s="46">
        <v>41323</v>
      </c>
      <c r="S57" s="31" t="s">
        <v>96</v>
      </c>
    </row>
    <row r="58" spans="1:19" s="47" customFormat="1" ht="25.5">
      <c r="A58" s="39"/>
      <c r="B58" s="40"/>
      <c r="C58" s="40"/>
      <c r="D58" s="72">
        <v>41338</v>
      </c>
      <c r="E58" s="40"/>
      <c r="F58" s="34">
        <v>61</v>
      </c>
      <c r="G58" s="33" t="s">
        <v>84</v>
      </c>
      <c r="H58" s="34" t="s">
        <v>27</v>
      </c>
      <c r="I58" s="38">
        <v>400</v>
      </c>
      <c r="J58" s="51">
        <v>400</v>
      </c>
      <c r="K58" s="51" t="s">
        <v>95</v>
      </c>
      <c r="L58" s="42">
        <v>130</v>
      </c>
      <c r="M58" s="43">
        <f>+L58*J58</f>
        <v>52000</v>
      </c>
      <c r="N58" s="44"/>
      <c r="O58" s="135"/>
      <c r="P58" s="45" t="s">
        <v>86</v>
      </c>
      <c r="Q58" s="18" t="s">
        <v>87</v>
      </c>
      <c r="R58" s="46">
        <v>41323</v>
      </c>
      <c r="S58" s="31" t="s">
        <v>96</v>
      </c>
    </row>
    <row r="59" spans="1:19" s="47" customFormat="1" ht="38.25">
      <c r="A59" s="39"/>
      <c r="B59" s="40"/>
      <c r="C59" s="40"/>
      <c r="D59" s="72">
        <v>41338</v>
      </c>
      <c r="E59" s="40"/>
      <c r="F59" s="34">
        <v>64</v>
      </c>
      <c r="G59" s="33" t="s">
        <v>85</v>
      </c>
      <c r="H59" s="34" t="s">
        <v>48</v>
      </c>
      <c r="I59" s="38">
        <v>240</v>
      </c>
      <c r="J59" s="51">
        <v>240</v>
      </c>
      <c r="K59" s="51" t="s">
        <v>95</v>
      </c>
      <c r="L59" s="42">
        <v>200</v>
      </c>
      <c r="M59" s="43">
        <f>+L59*J59</f>
        <v>48000</v>
      </c>
      <c r="N59" s="44"/>
      <c r="O59" s="135">
        <f>SUM(M56:M59)</f>
        <v>194990</v>
      </c>
      <c r="P59" s="45" t="s">
        <v>86</v>
      </c>
      <c r="Q59" s="18" t="s">
        <v>87</v>
      </c>
      <c r="R59" s="46">
        <v>41323</v>
      </c>
      <c r="S59" s="31" t="s">
        <v>96</v>
      </c>
    </row>
    <row r="60" spans="1:19" s="47" customFormat="1" ht="12.75">
      <c r="A60" s="39"/>
      <c r="B60" s="40"/>
      <c r="C60" s="40"/>
      <c r="D60" s="60"/>
      <c r="E60" s="40"/>
      <c r="F60" s="75"/>
      <c r="G60" s="76"/>
      <c r="H60" s="77"/>
      <c r="I60" s="78"/>
      <c r="J60" s="59"/>
      <c r="K60" s="59"/>
      <c r="L60" s="79"/>
      <c r="M60" s="43"/>
      <c r="N60" s="44"/>
      <c r="O60" s="135"/>
      <c r="P60" s="45"/>
      <c r="Q60" s="18"/>
      <c r="R60" s="46">
        <v>41323</v>
      </c>
      <c r="S60" s="31" t="s">
        <v>96</v>
      </c>
    </row>
    <row r="61" spans="1:19" s="47" customFormat="1" ht="47.25" customHeight="1">
      <c r="A61" s="39" t="s">
        <v>113</v>
      </c>
      <c r="B61" s="36">
        <v>41326</v>
      </c>
      <c r="C61" s="36">
        <v>41337</v>
      </c>
      <c r="D61" s="40"/>
      <c r="E61" s="161" t="s">
        <v>111</v>
      </c>
      <c r="F61" s="34">
        <v>22</v>
      </c>
      <c r="G61" s="33" t="s">
        <v>89</v>
      </c>
      <c r="H61" s="34" t="s">
        <v>48</v>
      </c>
      <c r="I61" s="38">
        <v>56</v>
      </c>
      <c r="J61" s="48"/>
      <c r="K61" s="59"/>
      <c r="L61" s="42">
        <v>7</v>
      </c>
      <c r="M61" s="43">
        <f>+L61*J61</f>
        <v>0</v>
      </c>
      <c r="N61" s="44"/>
      <c r="O61" s="135"/>
      <c r="P61" s="45" t="s">
        <v>91</v>
      </c>
      <c r="Q61" s="18" t="s">
        <v>92</v>
      </c>
      <c r="R61" s="46">
        <v>41323</v>
      </c>
      <c r="S61" s="31" t="s">
        <v>96</v>
      </c>
    </row>
    <row r="62" spans="1:19" s="47" customFormat="1" ht="36.75" customHeight="1">
      <c r="A62" s="39"/>
      <c r="B62" s="40"/>
      <c r="C62" s="40"/>
      <c r="D62" s="60"/>
      <c r="E62" s="161"/>
      <c r="F62" s="34">
        <v>49</v>
      </c>
      <c r="G62" s="33" t="s">
        <v>90</v>
      </c>
      <c r="H62" s="34" t="s">
        <v>48</v>
      </c>
      <c r="I62" s="38">
        <v>20</v>
      </c>
      <c r="J62" s="59"/>
      <c r="K62" s="59"/>
      <c r="L62" s="42">
        <v>5</v>
      </c>
      <c r="M62" s="43">
        <f>+L62*J62</f>
        <v>0</v>
      </c>
      <c r="N62" s="44"/>
      <c r="O62" s="135">
        <f>SUM(M61:M62)</f>
        <v>0</v>
      </c>
      <c r="P62" s="45" t="s">
        <v>91</v>
      </c>
      <c r="Q62" s="18" t="s">
        <v>92</v>
      </c>
      <c r="R62" s="46">
        <v>41323</v>
      </c>
      <c r="S62" s="31" t="s">
        <v>96</v>
      </c>
    </row>
    <row r="63" spans="1:19" s="47" customFormat="1" ht="12.75">
      <c r="A63" s="39"/>
      <c r="B63" s="40"/>
      <c r="C63" s="40"/>
      <c r="D63" s="60"/>
      <c r="E63" s="40"/>
      <c r="F63" s="75"/>
      <c r="G63" s="76"/>
      <c r="H63" s="77"/>
      <c r="I63" s="78"/>
      <c r="J63" s="59"/>
      <c r="K63" s="59"/>
      <c r="L63" s="79"/>
      <c r="M63" s="43"/>
      <c r="N63" s="44"/>
      <c r="O63" s="135"/>
      <c r="P63" s="45"/>
      <c r="Q63" s="18"/>
      <c r="R63" s="46"/>
      <c r="S63" s="31"/>
    </row>
    <row r="64" spans="1:19" s="47" customFormat="1" ht="12.75">
      <c r="A64" s="112"/>
      <c r="B64" s="113"/>
      <c r="C64" s="113"/>
      <c r="D64" s="114"/>
      <c r="E64" s="113"/>
      <c r="F64" s="115"/>
      <c r="G64" s="116" t="s">
        <v>145</v>
      </c>
      <c r="H64" s="117"/>
      <c r="I64" s="118"/>
      <c r="J64" s="119"/>
      <c r="K64" s="119"/>
      <c r="L64" s="120"/>
      <c r="M64" s="121"/>
      <c r="N64" s="122"/>
      <c r="O64" s="136">
        <f>SUM(O65:O120)</f>
        <v>2919228.17</v>
      </c>
      <c r="P64" s="123"/>
      <c r="Q64" s="124"/>
      <c r="R64" s="125"/>
      <c r="S64" s="126"/>
    </row>
    <row r="65" spans="1:19" s="47" customFormat="1" ht="12.75">
      <c r="A65" s="39"/>
      <c r="B65" s="40"/>
      <c r="C65" s="40"/>
      <c r="D65" s="60"/>
      <c r="E65" s="40"/>
      <c r="F65" s="75"/>
      <c r="G65" s="86"/>
      <c r="H65" s="77"/>
      <c r="I65" s="78"/>
      <c r="J65" s="59"/>
      <c r="K65" s="59"/>
      <c r="L65" s="79"/>
      <c r="M65" s="43"/>
      <c r="N65" s="44"/>
      <c r="O65" s="135"/>
      <c r="P65" s="45"/>
      <c r="Q65" s="18"/>
      <c r="R65" s="46"/>
      <c r="S65" s="31"/>
    </row>
    <row r="66" spans="1:19" s="47" customFormat="1" ht="25.5">
      <c r="A66" s="53" t="s">
        <v>115</v>
      </c>
      <c r="B66" s="40">
        <v>41396</v>
      </c>
      <c r="C66" s="40">
        <v>41407</v>
      </c>
      <c r="D66" s="49">
        <v>41409</v>
      </c>
      <c r="E66" s="40"/>
      <c r="F66" s="34">
        <v>4</v>
      </c>
      <c r="G66" s="33" t="s">
        <v>36</v>
      </c>
      <c r="H66" s="34" t="s">
        <v>48</v>
      </c>
      <c r="I66" s="34">
        <v>12</v>
      </c>
      <c r="J66" s="51">
        <v>12</v>
      </c>
      <c r="K66" s="51">
        <v>249131</v>
      </c>
      <c r="L66" s="52">
        <v>1265.76</v>
      </c>
      <c r="M66" s="43">
        <f>+L66*J66</f>
        <v>15189.119999999999</v>
      </c>
      <c r="N66" s="44"/>
      <c r="O66" s="135"/>
      <c r="P66" s="45" t="s">
        <v>49</v>
      </c>
      <c r="Q66" s="18" t="s">
        <v>50</v>
      </c>
      <c r="R66" s="46">
        <v>41319</v>
      </c>
      <c r="S66" s="31" t="s">
        <v>96</v>
      </c>
    </row>
    <row r="67" spans="1:19" s="47" customFormat="1" ht="25.5">
      <c r="A67" s="39"/>
      <c r="B67" s="40"/>
      <c r="C67" s="40"/>
      <c r="D67" s="49">
        <v>41409</v>
      </c>
      <c r="E67" s="50"/>
      <c r="F67" s="34">
        <v>18</v>
      </c>
      <c r="G67" s="33" t="s">
        <v>37</v>
      </c>
      <c r="H67" s="34" t="s">
        <v>27</v>
      </c>
      <c r="I67" s="34">
        <v>180</v>
      </c>
      <c r="J67" s="51">
        <v>180</v>
      </c>
      <c r="K67" s="51">
        <v>249131</v>
      </c>
      <c r="L67" s="52">
        <v>132.53</v>
      </c>
      <c r="M67" s="43">
        <f aca="true" t="shared" si="3" ref="M67:M132">+L67*J67</f>
        <v>23855.4</v>
      </c>
      <c r="N67" s="44"/>
      <c r="O67" s="135"/>
      <c r="P67" s="45" t="s">
        <v>49</v>
      </c>
      <c r="Q67" s="18" t="s">
        <v>50</v>
      </c>
      <c r="R67" s="46">
        <v>41319</v>
      </c>
      <c r="S67" s="31" t="s">
        <v>96</v>
      </c>
    </row>
    <row r="68" spans="1:19" s="47" customFormat="1" ht="25.5">
      <c r="A68" s="39"/>
      <c r="B68" s="40"/>
      <c r="C68" s="40"/>
      <c r="D68" s="49">
        <v>41409</v>
      </c>
      <c r="E68" s="87"/>
      <c r="F68" s="34">
        <v>23</v>
      </c>
      <c r="G68" s="33" t="s">
        <v>38</v>
      </c>
      <c r="H68" s="34" t="s">
        <v>27</v>
      </c>
      <c r="I68" s="34">
        <v>600</v>
      </c>
      <c r="J68" s="51">
        <v>600</v>
      </c>
      <c r="K68" s="51">
        <v>249036</v>
      </c>
      <c r="L68" s="52">
        <v>29.09</v>
      </c>
      <c r="M68" s="43">
        <f t="shared" si="3"/>
        <v>17454</v>
      </c>
      <c r="N68" s="44"/>
      <c r="O68" s="135"/>
      <c r="P68" s="45" t="s">
        <v>49</v>
      </c>
      <c r="Q68" s="18" t="s">
        <v>50</v>
      </c>
      <c r="R68" s="46">
        <v>41319</v>
      </c>
      <c r="S68" s="31" t="s">
        <v>96</v>
      </c>
    </row>
    <row r="69" spans="1:19" s="47" customFormat="1" ht="25.5">
      <c r="A69" s="39"/>
      <c r="B69" s="40"/>
      <c r="C69" s="40"/>
      <c r="D69" s="49">
        <v>41409</v>
      </c>
      <c r="E69" s="87"/>
      <c r="F69" s="34">
        <v>28</v>
      </c>
      <c r="G69" s="33" t="s">
        <v>39</v>
      </c>
      <c r="H69" s="34" t="s">
        <v>48</v>
      </c>
      <c r="I69" s="34">
        <v>4</v>
      </c>
      <c r="J69" s="51">
        <v>4</v>
      </c>
      <c r="K69" s="51">
        <v>248924</v>
      </c>
      <c r="L69" s="52">
        <v>198.39</v>
      </c>
      <c r="M69" s="43">
        <f t="shared" si="3"/>
        <v>793.56</v>
      </c>
      <c r="N69" s="44"/>
      <c r="O69" s="135"/>
      <c r="P69" s="45" t="s">
        <v>49</v>
      </c>
      <c r="Q69" s="18" t="s">
        <v>50</v>
      </c>
      <c r="R69" s="46">
        <v>41319</v>
      </c>
      <c r="S69" s="31" t="s">
        <v>96</v>
      </c>
    </row>
    <row r="70" spans="1:19" s="47" customFormat="1" ht="25.5">
      <c r="A70" s="39"/>
      <c r="B70" s="40"/>
      <c r="C70" s="40"/>
      <c r="D70" s="49">
        <v>41409</v>
      </c>
      <c r="E70" s="50"/>
      <c r="F70" s="34">
        <v>33</v>
      </c>
      <c r="G70" s="33" t="s">
        <v>40</v>
      </c>
      <c r="H70" s="34" t="s">
        <v>27</v>
      </c>
      <c r="I70" s="34">
        <v>40</v>
      </c>
      <c r="J70" s="51">
        <v>40</v>
      </c>
      <c r="K70" s="51">
        <v>249131</v>
      </c>
      <c r="L70" s="52">
        <v>42.1</v>
      </c>
      <c r="M70" s="43">
        <f t="shared" si="3"/>
        <v>1684</v>
      </c>
      <c r="N70" s="44"/>
      <c r="O70" s="135"/>
      <c r="P70" s="45" t="s">
        <v>49</v>
      </c>
      <c r="Q70" s="18" t="s">
        <v>50</v>
      </c>
      <c r="R70" s="46">
        <v>41319</v>
      </c>
      <c r="S70" s="31" t="s">
        <v>96</v>
      </c>
    </row>
    <row r="71" spans="1:19" s="47" customFormat="1" ht="72" customHeight="1">
      <c r="A71" s="39"/>
      <c r="B71" s="40"/>
      <c r="C71" s="40"/>
      <c r="D71" s="49"/>
      <c r="E71" s="50" t="s">
        <v>152</v>
      </c>
      <c r="F71" s="34">
        <v>34</v>
      </c>
      <c r="G71" s="33" t="s">
        <v>41</v>
      </c>
      <c r="H71" s="34" t="s">
        <v>27</v>
      </c>
      <c r="I71" s="34">
        <v>180</v>
      </c>
      <c r="J71" s="51"/>
      <c r="K71" s="51"/>
      <c r="L71" s="52">
        <v>121.92</v>
      </c>
      <c r="M71" s="43">
        <f t="shared" si="3"/>
        <v>0</v>
      </c>
      <c r="N71" s="44"/>
      <c r="O71" s="135"/>
      <c r="P71" s="45" t="s">
        <v>49</v>
      </c>
      <c r="Q71" s="18" t="s">
        <v>50</v>
      </c>
      <c r="R71" s="46">
        <v>41319</v>
      </c>
      <c r="S71" s="31" t="s">
        <v>96</v>
      </c>
    </row>
    <row r="72" spans="1:19" s="47" customFormat="1" ht="25.5">
      <c r="A72" s="39"/>
      <c r="B72" s="40"/>
      <c r="C72" s="40"/>
      <c r="D72" s="49">
        <v>41409</v>
      </c>
      <c r="E72" s="87"/>
      <c r="F72" s="34">
        <v>44</v>
      </c>
      <c r="G72" s="33" t="s">
        <v>42</v>
      </c>
      <c r="H72" s="34" t="s">
        <v>27</v>
      </c>
      <c r="I72" s="34">
        <v>144</v>
      </c>
      <c r="J72" s="51">
        <v>144</v>
      </c>
      <c r="K72" s="51">
        <v>249132</v>
      </c>
      <c r="L72" s="52">
        <v>259.91</v>
      </c>
      <c r="M72" s="43">
        <f t="shared" si="3"/>
        <v>37427.04</v>
      </c>
      <c r="N72" s="44"/>
      <c r="O72" s="135"/>
      <c r="P72" s="45" t="s">
        <v>49</v>
      </c>
      <c r="Q72" s="18" t="s">
        <v>50</v>
      </c>
      <c r="R72" s="46">
        <v>41319</v>
      </c>
      <c r="S72" s="31" t="s">
        <v>96</v>
      </c>
    </row>
    <row r="73" spans="1:19" s="47" customFormat="1" ht="25.5">
      <c r="A73" s="39"/>
      <c r="B73" s="40"/>
      <c r="C73" s="40"/>
      <c r="D73" s="49">
        <v>41409</v>
      </c>
      <c r="E73" s="87"/>
      <c r="F73" s="34">
        <v>45</v>
      </c>
      <c r="G73" s="33" t="s">
        <v>43</v>
      </c>
      <c r="H73" s="34" t="s">
        <v>27</v>
      </c>
      <c r="I73" s="34">
        <v>8</v>
      </c>
      <c r="J73" s="51">
        <v>8</v>
      </c>
      <c r="K73" s="51">
        <v>248924</v>
      </c>
      <c r="L73" s="52">
        <v>23.98</v>
      </c>
      <c r="M73" s="43">
        <f t="shared" si="3"/>
        <v>191.84</v>
      </c>
      <c r="N73" s="44"/>
      <c r="O73" s="135"/>
      <c r="P73" s="45" t="s">
        <v>49</v>
      </c>
      <c r="Q73" s="18" t="s">
        <v>50</v>
      </c>
      <c r="R73" s="46">
        <v>41319</v>
      </c>
      <c r="S73" s="31" t="s">
        <v>96</v>
      </c>
    </row>
    <row r="74" spans="1:19" s="47" customFormat="1" ht="24">
      <c r="A74" s="39"/>
      <c r="B74" s="40"/>
      <c r="C74" s="40"/>
      <c r="D74" s="49"/>
      <c r="E74" s="87"/>
      <c r="F74" s="34">
        <v>55</v>
      </c>
      <c r="G74" s="33" t="s">
        <v>44</v>
      </c>
      <c r="H74" s="34" t="s">
        <v>48</v>
      </c>
      <c r="I74" s="34">
        <v>159</v>
      </c>
      <c r="J74" s="51">
        <v>159</v>
      </c>
      <c r="K74" s="51"/>
      <c r="L74" s="52">
        <v>22.72</v>
      </c>
      <c r="M74" s="43">
        <f t="shared" si="3"/>
        <v>3612.48</v>
      </c>
      <c r="N74" s="44"/>
      <c r="O74" s="135"/>
      <c r="P74" s="45" t="s">
        <v>49</v>
      </c>
      <c r="Q74" s="18" t="s">
        <v>50</v>
      </c>
      <c r="R74" s="46">
        <v>41319</v>
      </c>
      <c r="S74" s="31" t="s">
        <v>96</v>
      </c>
    </row>
    <row r="75" spans="1:19" s="47" customFormat="1" ht="25.5">
      <c r="A75" s="39"/>
      <c r="B75" s="40"/>
      <c r="C75" s="40"/>
      <c r="D75" s="49">
        <v>41409</v>
      </c>
      <c r="E75" s="50"/>
      <c r="F75" s="34">
        <v>75</v>
      </c>
      <c r="G75" s="33" t="s">
        <v>45</v>
      </c>
      <c r="H75" s="34" t="s">
        <v>27</v>
      </c>
      <c r="I75" s="34">
        <v>40</v>
      </c>
      <c r="J75" s="51">
        <v>40</v>
      </c>
      <c r="K75" s="51">
        <v>249132</v>
      </c>
      <c r="L75" s="52">
        <v>160</v>
      </c>
      <c r="M75" s="43">
        <f t="shared" si="3"/>
        <v>6400</v>
      </c>
      <c r="N75" s="44"/>
      <c r="O75" s="135"/>
      <c r="P75" s="45" t="s">
        <v>49</v>
      </c>
      <c r="Q75" s="18" t="s">
        <v>50</v>
      </c>
      <c r="R75" s="46">
        <v>41319</v>
      </c>
      <c r="S75" s="31" t="s">
        <v>96</v>
      </c>
    </row>
    <row r="76" spans="1:19" s="47" customFormat="1" ht="25.5">
      <c r="A76" s="39"/>
      <c r="B76" s="40"/>
      <c r="C76" s="40"/>
      <c r="D76" s="49">
        <v>41409</v>
      </c>
      <c r="E76" s="40"/>
      <c r="F76" s="34">
        <v>76</v>
      </c>
      <c r="G76" s="33" t="s">
        <v>46</v>
      </c>
      <c r="H76" s="34" t="s">
        <v>27</v>
      </c>
      <c r="I76" s="34">
        <v>32</v>
      </c>
      <c r="J76" s="51">
        <v>32</v>
      </c>
      <c r="K76" s="51">
        <v>249131</v>
      </c>
      <c r="L76" s="52">
        <v>165</v>
      </c>
      <c r="M76" s="43">
        <f t="shared" si="3"/>
        <v>5280</v>
      </c>
      <c r="N76" s="44"/>
      <c r="O76" s="135"/>
      <c r="P76" s="45" t="s">
        <v>49</v>
      </c>
      <c r="Q76" s="18" t="s">
        <v>50</v>
      </c>
      <c r="R76" s="46">
        <v>41319</v>
      </c>
      <c r="S76" s="31" t="s">
        <v>96</v>
      </c>
    </row>
    <row r="77" spans="1:19" s="47" customFormat="1" ht="25.5">
      <c r="A77" s="39"/>
      <c r="B77" s="40"/>
      <c r="C77" s="40"/>
      <c r="D77" s="49">
        <v>41409</v>
      </c>
      <c r="E77" s="40"/>
      <c r="F77" s="34">
        <v>78</v>
      </c>
      <c r="G77" s="33" t="s">
        <v>47</v>
      </c>
      <c r="H77" s="34" t="s">
        <v>27</v>
      </c>
      <c r="I77" s="34">
        <v>120</v>
      </c>
      <c r="J77" s="51">
        <v>120</v>
      </c>
      <c r="K77" s="51">
        <v>249132</v>
      </c>
      <c r="L77" s="52">
        <v>47.65</v>
      </c>
      <c r="M77" s="43">
        <f t="shared" si="3"/>
        <v>5718</v>
      </c>
      <c r="N77" s="44"/>
      <c r="O77" s="135">
        <f>SUM(M66:M77)+N77</f>
        <v>117605.43999999999</v>
      </c>
      <c r="P77" s="45" t="s">
        <v>49</v>
      </c>
      <c r="Q77" s="18" t="s">
        <v>50</v>
      </c>
      <c r="R77" s="46">
        <v>41319</v>
      </c>
      <c r="S77" s="31" t="s">
        <v>96</v>
      </c>
    </row>
    <row r="78" spans="1:19" s="47" customFormat="1" ht="12.75">
      <c r="A78" s="39"/>
      <c r="B78" s="40"/>
      <c r="C78" s="40"/>
      <c r="D78" s="60"/>
      <c r="E78" s="40"/>
      <c r="F78" s="75"/>
      <c r="G78" s="76"/>
      <c r="H78" s="77"/>
      <c r="I78" s="78"/>
      <c r="J78" s="59"/>
      <c r="K78" s="59"/>
      <c r="L78" s="79"/>
      <c r="M78" s="43"/>
      <c r="N78" s="44"/>
      <c r="O78" s="135"/>
      <c r="P78" s="45"/>
      <c r="Q78" s="18"/>
      <c r="R78" s="46"/>
      <c r="S78" s="31"/>
    </row>
    <row r="79" spans="1:19" s="47" customFormat="1" ht="25.5">
      <c r="A79" s="53" t="s">
        <v>116</v>
      </c>
      <c r="B79" s="40">
        <v>41396</v>
      </c>
      <c r="C79" s="40">
        <v>41407</v>
      </c>
      <c r="D79" s="49">
        <v>41403</v>
      </c>
      <c r="E79" s="40"/>
      <c r="F79" s="34">
        <v>1</v>
      </c>
      <c r="G79" s="33" t="s">
        <v>51</v>
      </c>
      <c r="H79" s="34" t="s">
        <v>27</v>
      </c>
      <c r="I79" s="34">
        <v>20</v>
      </c>
      <c r="J79" s="51">
        <v>20</v>
      </c>
      <c r="K79" s="51" t="s">
        <v>149</v>
      </c>
      <c r="L79" s="52">
        <v>5444.36</v>
      </c>
      <c r="M79" s="43">
        <f t="shared" si="3"/>
        <v>108887.2</v>
      </c>
      <c r="N79" s="44"/>
      <c r="O79" s="135"/>
      <c r="P79" s="45" t="s">
        <v>66</v>
      </c>
      <c r="Q79" s="18" t="s">
        <v>68</v>
      </c>
      <c r="R79" s="46">
        <v>41319</v>
      </c>
      <c r="S79" s="31" t="s">
        <v>96</v>
      </c>
    </row>
    <row r="80" spans="1:19" s="47" customFormat="1" ht="25.5">
      <c r="A80" s="39"/>
      <c r="B80" s="40"/>
      <c r="C80" s="40"/>
      <c r="D80" s="49">
        <v>41403</v>
      </c>
      <c r="E80" s="40"/>
      <c r="F80" s="34">
        <v>8</v>
      </c>
      <c r="G80" s="33" t="s">
        <v>117</v>
      </c>
      <c r="H80" s="34" t="s">
        <v>48</v>
      </c>
      <c r="I80" s="34">
        <v>64</v>
      </c>
      <c r="J80" s="51">
        <v>64</v>
      </c>
      <c r="K80" s="51" t="s">
        <v>151</v>
      </c>
      <c r="L80" s="52">
        <v>763.09</v>
      </c>
      <c r="M80" s="43">
        <f t="shared" si="3"/>
        <v>48837.76</v>
      </c>
      <c r="N80" s="44"/>
      <c r="O80" s="135"/>
      <c r="P80" s="45" t="s">
        <v>66</v>
      </c>
      <c r="Q80" s="18" t="s">
        <v>68</v>
      </c>
      <c r="R80" s="46">
        <v>41319</v>
      </c>
      <c r="S80" s="31" t="s">
        <v>96</v>
      </c>
    </row>
    <row r="81" spans="1:19" s="47" customFormat="1" ht="34.5" customHeight="1">
      <c r="A81" s="39"/>
      <c r="B81" s="40"/>
      <c r="C81" s="40"/>
      <c r="D81" s="49">
        <v>41403</v>
      </c>
      <c r="E81" s="40"/>
      <c r="F81" s="34">
        <v>9</v>
      </c>
      <c r="G81" s="33" t="s">
        <v>118</v>
      </c>
      <c r="H81" s="34" t="s">
        <v>48</v>
      </c>
      <c r="I81" s="34">
        <v>32</v>
      </c>
      <c r="J81" s="51">
        <v>32</v>
      </c>
      <c r="K81" s="51" t="s">
        <v>136</v>
      </c>
      <c r="L81" s="52">
        <v>171.17</v>
      </c>
      <c r="M81" s="43">
        <f t="shared" si="3"/>
        <v>5477.44</v>
      </c>
      <c r="N81" s="44"/>
      <c r="O81" s="135"/>
      <c r="P81" s="45" t="s">
        <v>66</v>
      </c>
      <c r="Q81" s="18" t="s">
        <v>68</v>
      </c>
      <c r="R81" s="46">
        <v>41319</v>
      </c>
      <c r="S81" s="31" t="s">
        <v>96</v>
      </c>
    </row>
    <row r="82" spans="1:19" s="47" customFormat="1" ht="34.5" customHeight="1">
      <c r="A82" s="39"/>
      <c r="B82" s="40"/>
      <c r="C82" s="40"/>
      <c r="D82" s="49">
        <v>41403</v>
      </c>
      <c r="E82" s="40"/>
      <c r="F82" s="34">
        <v>10</v>
      </c>
      <c r="G82" s="33" t="s">
        <v>52</v>
      </c>
      <c r="H82" s="34" t="s">
        <v>27</v>
      </c>
      <c r="I82" s="34">
        <v>25</v>
      </c>
      <c r="J82" s="51">
        <v>25</v>
      </c>
      <c r="K82" s="51" t="s">
        <v>137</v>
      </c>
      <c r="L82" s="52">
        <v>5357.66</v>
      </c>
      <c r="M82" s="43">
        <f t="shared" si="3"/>
        <v>133941.5</v>
      </c>
      <c r="N82" s="44"/>
      <c r="O82" s="135"/>
      <c r="P82" s="45" t="s">
        <v>66</v>
      </c>
      <c r="Q82" s="18" t="s">
        <v>68</v>
      </c>
      <c r="R82" s="46">
        <v>41319</v>
      </c>
      <c r="S82" s="31" t="s">
        <v>96</v>
      </c>
    </row>
    <row r="83" spans="1:19" s="47" customFormat="1" ht="34.5" customHeight="1">
      <c r="A83" s="39"/>
      <c r="B83" s="40"/>
      <c r="C83" s="40"/>
      <c r="D83" s="49">
        <v>41403</v>
      </c>
      <c r="E83" s="40"/>
      <c r="F83" s="34">
        <v>11</v>
      </c>
      <c r="G83" s="33" t="s">
        <v>53</v>
      </c>
      <c r="H83" s="34" t="s">
        <v>27</v>
      </c>
      <c r="I83" s="34">
        <v>25</v>
      </c>
      <c r="J83" s="51">
        <v>25</v>
      </c>
      <c r="K83" s="51" t="s">
        <v>138</v>
      </c>
      <c r="L83" s="52">
        <v>19468.68</v>
      </c>
      <c r="M83" s="43">
        <f t="shared" si="3"/>
        <v>486717</v>
      </c>
      <c r="N83" s="44"/>
      <c r="O83" s="135"/>
      <c r="P83" s="45" t="s">
        <v>66</v>
      </c>
      <c r="Q83" s="18" t="s">
        <v>68</v>
      </c>
      <c r="R83" s="46">
        <v>41319</v>
      </c>
      <c r="S83" s="31" t="s">
        <v>96</v>
      </c>
    </row>
    <row r="84" spans="1:19" s="47" customFormat="1" ht="78.75" customHeight="1">
      <c r="A84" s="39"/>
      <c r="B84" s="40"/>
      <c r="C84" s="40"/>
      <c r="D84" s="49"/>
      <c r="E84" s="50" t="s">
        <v>153</v>
      </c>
      <c r="F84" s="34">
        <v>15</v>
      </c>
      <c r="G84" s="33" t="s">
        <v>54</v>
      </c>
      <c r="H84" s="34" t="s">
        <v>27</v>
      </c>
      <c r="I84" s="34">
        <v>100</v>
      </c>
      <c r="J84" s="51"/>
      <c r="K84" s="51"/>
      <c r="L84" s="52">
        <v>42.05</v>
      </c>
      <c r="M84" s="43">
        <f t="shared" si="3"/>
        <v>0</v>
      </c>
      <c r="N84" s="44"/>
      <c r="O84" s="135"/>
      <c r="P84" s="45" t="s">
        <v>66</v>
      </c>
      <c r="Q84" s="18" t="s">
        <v>68</v>
      </c>
      <c r="R84" s="46">
        <v>41319</v>
      </c>
      <c r="S84" s="31" t="s">
        <v>96</v>
      </c>
    </row>
    <row r="85" spans="1:19" s="47" customFormat="1" ht="34.5" customHeight="1">
      <c r="A85" s="39"/>
      <c r="B85" s="40"/>
      <c r="C85" s="40"/>
      <c r="D85" s="49">
        <v>41407</v>
      </c>
      <c r="E85" s="40"/>
      <c r="F85" s="34">
        <v>21</v>
      </c>
      <c r="G85" s="33" t="s">
        <v>55</v>
      </c>
      <c r="H85" s="34" t="s">
        <v>65</v>
      </c>
      <c r="I85" s="34">
        <v>1</v>
      </c>
      <c r="J85" s="51">
        <v>1</v>
      </c>
      <c r="K85" s="51" t="s">
        <v>139</v>
      </c>
      <c r="L85" s="52">
        <v>1274.79</v>
      </c>
      <c r="M85" s="43">
        <f t="shared" si="3"/>
        <v>1274.79</v>
      </c>
      <c r="N85" s="44"/>
      <c r="O85" s="135"/>
      <c r="P85" s="45" t="s">
        <v>66</v>
      </c>
      <c r="Q85" s="18" t="s">
        <v>68</v>
      </c>
      <c r="R85" s="46">
        <v>41319</v>
      </c>
      <c r="S85" s="31" t="s">
        <v>96</v>
      </c>
    </row>
    <row r="86" spans="1:19" s="47" customFormat="1" ht="34.5" customHeight="1">
      <c r="A86" s="39"/>
      <c r="B86" s="40"/>
      <c r="C86" s="40"/>
      <c r="D86" s="49">
        <v>41403</v>
      </c>
      <c r="E86" s="40"/>
      <c r="F86" s="34">
        <v>58</v>
      </c>
      <c r="G86" s="33" t="s">
        <v>57</v>
      </c>
      <c r="H86" s="34" t="s">
        <v>27</v>
      </c>
      <c r="I86" s="34">
        <v>50</v>
      </c>
      <c r="J86" s="51">
        <v>50</v>
      </c>
      <c r="K86" s="51" t="s">
        <v>150</v>
      </c>
      <c r="L86" s="52">
        <v>679.14</v>
      </c>
      <c r="M86" s="43">
        <f t="shared" si="3"/>
        <v>33957</v>
      </c>
      <c r="N86" s="44"/>
      <c r="O86" s="135"/>
      <c r="P86" s="45" t="s">
        <v>66</v>
      </c>
      <c r="Q86" s="18" t="s">
        <v>68</v>
      </c>
      <c r="R86" s="46">
        <v>41319</v>
      </c>
      <c r="S86" s="31" t="s">
        <v>96</v>
      </c>
    </row>
    <row r="87" spans="1:19" s="47" customFormat="1" ht="34.5" customHeight="1">
      <c r="A87" s="39"/>
      <c r="B87" s="40"/>
      <c r="C87" s="40"/>
      <c r="D87" s="60" t="s">
        <v>141</v>
      </c>
      <c r="E87" s="40"/>
      <c r="F87" s="34">
        <v>60</v>
      </c>
      <c r="G87" s="33" t="s">
        <v>58</v>
      </c>
      <c r="H87" s="34" t="s">
        <v>65</v>
      </c>
      <c r="I87" s="34">
        <v>15</v>
      </c>
      <c r="J87" s="51">
        <v>15</v>
      </c>
      <c r="K87" s="56" t="s">
        <v>140</v>
      </c>
      <c r="L87" s="52">
        <v>13593.58</v>
      </c>
      <c r="M87" s="43">
        <f t="shared" si="3"/>
        <v>203903.7</v>
      </c>
      <c r="N87" s="44"/>
      <c r="O87" s="135"/>
      <c r="P87" s="45" t="s">
        <v>66</v>
      </c>
      <c r="Q87" s="18" t="s">
        <v>68</v>
      </c>
      <c r="R87" s="46">
        <v>41319</v>
      </c>
      <c r="S87" s="31" t="s">
        <v>96</v>
      </c>
    </row>
    <row r="88" spans="1:19" s="47" customFormat="1" ht="34.5" customHeight="1">
      <c r="A88" s="39"/>
      <c r="B88" s="40"/>
      <c r="C88" s="40"/>
      <c r="D88" s="49">
        <v>41403</v>
      </c>
      <c r="E88" s="40"/>
      <c r="F88" s="34">
        <v>62</v>
      </c>
      <c r="G88" s="33" t="s">
        <v>59</v>
      </c>
      <c r="H88" s="34" t="s">
        <v>48</v>
      </c>
      <c r="I88" s="34">
        <v>14</v>
      </c>
      <c r="J88" s="51">
        <v>14</v>
      </c>
      <c r="K88" s="51" t="s">
        <v>146</v>
      </c>
      <c r="L88" s="52">
        <v>40.96</v>
      </c>
      <c r="M88" s="43">
        <f t="shared" si="3"/>
        <v>573.44</v>
      </c>
      <c r="N88" s="44"/>
      <c r="O88" s="135"/>
      <c r="P88" s="45" t="s">
        <v>66</v>
      </c>
      <c r="Q88" s="18" t="s">
        <v>68</v>
      </c>
      <c r="R88" s="46">
        <v>41319</v>
      </c>
      <c r="S88" s="31" t="s">
        <v>96</v>
      </c>
    </row>
    <row r="89" spans="1:19" s="47" customFormat="1" ht="79.5" customHeight="1">
      <c r="A89" s="39"/>
      <c r="B89" s="40"/>
      <c r="C89" s="40"/>
      <c r="D89" s="60"/>
      <c r="E89" s="50" t="s">
        <v>153</v>
      </c>
      <c r="F89" s="34">
        <v>65</v>
      </c>
      <c r="G89" s="33" t="s">
        <v>60</v>
      </c>
      <c r="H89" s="34" t="s">
        <v>27</v>
      </c>
      <c r="I89" s="75">
        <v>32</v>
      </c>
      <c r="J89" s="59"/>
      <c r="K89" s="59"/>
      <c r="L89" s="52">
        <v>3750</v>
      </c>
      <c r="M89" s="43">
        <f t="shared" si="3"/>
        <v>0</v>
      </c>
      <c r="N89" s="44"/>
      <c r="O89" s="135"/>
      <c r="P89" s="45" t="s">
        <v>66</v>
      </c>
      <c r="Q89" s="18" t="s">
        <v>68</v>
      </c>
      <c r="R89" s="46">
        <v>41319</v>
      </c>
      <c r="S89" s="31" t="s">
        <v>96</v>
      </c>
    </row>
    <row r="90" spans="1:19" s="47" customFormat="1" ht="34.5" customHeight="1">
      <c r="A90" s="39"/>
      <c r="B90" s="40"/>
      <c r="C90" s="40"/>
      <c r="D90" s="49">
        <v>41403</v>
      </c>
      <c r="E90" s="40"/>
      <c r="F90" s="34">
        <v>66</v>
      </c>
      <c r="G90" s="33" t="s">
        <v>61</v>
      </c>
      <c r="H90" s="34" t="s">
        <v>27</v>
      </c>
      <c r="I90" s="75">
        <v>40</v>
      </c>
      <c r="J90" s="51">
        <v>40</v>
      </c>
      <c r="K90" s="51" t="s">
        <v>142</v>
      </c>
      <c r="L90" s="52">
        <v>8250</v>
      </c>
      <c r="M90" s="43">
        <f t="shared" si="3"/>
        <v>330000</v>
      </c>
      <c r="N90" s="44"/>
      <c r="O90" s="135"/>
      <c r="P90" s="45" t="s">
        <v>66</v>
      </c>
      <c r="Q90" s="18" t="s">
        <v>68</v>
      </c>
      <c r="R90" s="46">
        <v>41319</v>
      </c>
      <c r="S90" s="31" t="s">
        <v>96</v>
      </c>
    </row>
    <row r="91" spans="1:19" s="47" customFormat="1" ht="34.5" customHeight="1">
      <c r="A91" s="39"/>
      <c r="B91" s="40"/>
      <c r="C91" s="40"/>
      <c r="D91" s="49">
        <v>41407</v>
      </c>
      <c r="E91" s="40"/>
      <c r="F91" s="34">
        <v>71</v>
      </c>
      <c r="G91" s="33" t="s">
        <v>62</v>
      </c>
      <c r="H91" s="34" t="s">
        <v>27</v>
      </c>
      <c r="I91" s="34">
        <v>20</v>
      </c>
      <c r="J91" s="51">
        <v>20</v>
      </c>
      <c r="K91" s="51" t="s">
        <v>148</v>
      </c>
      <c r="L91" s="52">
        <v>8443.68</v>
      </c>
      <c r="M91" s="43">
        <f t="shared" si="3"/>
        <v>168873.6</v>
      </c>
      <c r="N91" s="44"/>
      <c r="O91" s="135"/>
      <c r="P91" s="45" t="s">
        <v>66</v>
      </c>
      <c r="Q91" s="18" t="s">
        <v>68</v>
      </c>
      <c r="R91" s="46">
        <v>41319</v>
      </c>
      <c r="S91" s="31" t="s">
        <v>96</v>
      </c>
    </row>
    <row r="92" spans="1:19" s="47" customFormat="1" ht="34.5" customHeight="1">
      <c r="A92" s="39"/>
      <c r="B92" s="40"/>
      <c r="C92" s="40"/>
      <c r="D92" s="49">
        <v>41403</v>
      </c>
      <c r="E92" s="40"/>
      <c r="F92" s="34">
        <v>72</v>
      </c>
      <c r="G92" s="33" t="s">
        <v>63</v>
      </c>
      <c r="H92" s="34" t="s">
        <v>27</v>
      </c>
      <c r="I92" s="34">
        <v>28</v>
      </c>
      <c r="J92" s="51">
        <v>28</v>
      </c>
      <c r="K92" s="51" t="s">
        <v>147</v>
      </c>
      <c r="L92" s="52">
        <v>21689.71</v>
      </c>
      <c r="M92" s="43">
        <f t="shared" si="3"/>
        <v>607311.88</v>
      </c>
      <c r="N92" s="44"/>
      <c r="O92" s="135">
        <f>SUM(M79:M92)</f>
        <v>2129755.31</v>
      </c>
      <c r="P92" s="45" t="s">
        <v>66</v>
      </c>
      <c r="Q92" s="18" t="s">
        <v>68</v>
      </c>
      <c r="R92" s="46">
        <v>41319</v>
      </c>
      <c r="S92" s="31" t="s">
        <v>96</v>
      </c>
    </row>
    <row r="93" spans="1:19" s="47" customFormat="1" ht="12.75" customHeight="1">
      <c r="A93" s="39"/>
      <c r="B93" s="40"/>
      <c r="C93" s="40"/>
      <c r="D93" s="60"/>
      <c r="E93" s="40"/>
      <c r="F93" s="75"/>
      <c r="G93" s="76"/>
      <c r="H93" s="77"/>
      <c r="I93" s="78"/>
      <c r="J93" s="59"/>
      <c r="K93" s="59"/>
      <c r="L93" s="79"/>
      <c r="M93" s="43">
        <f t="shared" si="3"/>
        <v>0</v>
      </c>
      <c r="N93" s="44"/>
      <c r="O93" s="135"/>
      <c r="P93" s="45"/>
      <c r="Q93" s="18"/>
      <c r="R93" s="46"/>
      <c r="S93" s="31"/>
    </row>
    <row r="94" spans="1:19" s="47" customFormat="1" ht="72.75" customHeight="1">
      <c r="A94" s="53" t="s">
        <v>119</v>
      </c>
      <c r="B94" s="40">
        <v>41396</v>
      </c>
      <c r="C94" s="40">
        <v>41407</v>
      </c>
      <c r="D94" s="49"/>
      <c r="E94" s="127" t="s">
        <v>186</v>
      </c>
      <c r="F94" s="34">
        <v>16</v>
      </c>
      <c r="G94" s="33" t="s">
        <v>69</v>
      </c>
      <c r="H94" s="34" t="s">
        <v>48</v>
      </c>
      <c r="I94" s="34">
        <v>80</v>
      </c>
      <c r="J94" s="51">
        <v>23</v>
      </c>
      <c r="K94" s="51"/>
      <c r="L94" s="52">
        <v>104.54</v>
      </c>
      <c r="M94" s="43">
        <f t="shared" si="3"/>
        <v>2404.42</v>
      </c>
      <c r="N94" s="44"/>
      <c r="O94" s="135"/>
      <c r="P94" s="45" t="s">
        <v>76</v>
      </c>
      <c r="Q94" s="18" t="s">
        <v>77</v>
      </c>
      <c r="R94" s="46">
        <v>41320</v>
      </c>
      <c r="S94" s="31" t="s">
        <v>96</v>
      </c>
    </row>
    <row r="95" spans="1:19" s="47" customFormat="1" ht="34.5" customHeight="1">
      <c r="A95" s="39"/>
      <c r="B95" s="40"/>
      <c r="C95" s="40"/>
      <c r="D95" s="49">
        <v>41402</v>
      </c>
      <c r="E95" s="40"/>
      <c r="F95" s="34">
        <v>25</v>
      </c>
      <c r="G95" s="33" t="s">
        <v>70</v>
      </c>
      <c r="H95" s="34" t="s">
        <v>65</v>
      </c>
      <c r="I95" s="34">
        <v>40</v>
      </c>
      <c r="J95" s="51">
        <v>40</v>
      </c>
      <c r="K95" s="51">
        <v>32993</v>
      </c>
      <c r="L95" s="52">
        <v>339.07</v>
      </c>
      <c r="M95" s="43">
        <f t="shared" si="3"/>
        <v>13562.8</v>
      </c>
      <c r="N95" s="44"/>
      <c r="O95" s="135"/>
      <c r="P95" s="45" t="s">
        <v>76</v>
      </c>
      <c r="Q95" s="18" t="s">
        <v>77</v>
      </c>
      <c r="R95" s="46">
        <v>41320</v>
      </c>
      <c r="S95" s="31" t="s">
        <v>96</v>
      </c>
    </row>
    <row r="96" spans="1:19" s="47" customFormat="1" ht="25.5">
      <c r="A96" s="39"/>
      <c r="B96" s="40"/>
      <c r="C96" s="40"/>
      <c r="D96" s="49">
        <v>41402</v>
      </c>
      <c r="E96" s="40"/>
      <c r="F96" s="34">
        <v>41</v>
      </c>
      <c r="G96" s="33" t="s">
        <v>120</v>
      </c>
      <c r="H96" s="34" t="s">
        <v>65</v>
      </c>
      <c r="I96" s="34">
        <v>20</v>
      </c>
      <c r="J96" s="51">
        <v>20</v>
      </c>
      <c r="K96" s="51">
        <v>32988</v>
      </c>
      <c r="L96" s="52">
        <v>434.36</v>
      </c>
      <c r="M96" s="43">
        <f t="shared" si="3"/>
        <v>8687.2</v>
      </c>
      <c r="N96" s="44"/>
      <c r="O96" s="135"/>
      <c r="P96" s="45" t="s">
        <v>76</v>
      </c>
      <c r="Q96" s="18" t="s">
        <v>77</v>
      </c>
      <c r="R96" s="46">
        <v>41320</v>
      </c>
      <c r="S96" s="31" t="s">
        <v>96</v>
      </c>
    </row>
    <row r="97" spans="1:19" s="47" customFormat="1" ht="34.5" customHeight="1">
      <c r="A97" s="39"/>
      <c r="B97" s="40"/>
      <c r="C97" s="40"/>
      <c r="D97" s="49">
        <v>41403</v>
      </c>
      <c r="E97" s="40"/>
      <c r="F97" s="34">
        <v>50</v>
      </c>
      <c r="G97" s="33" t="s">
        <v>121</v>
      </c>
      <c r="H97" s="34" t="s">
        <v>65</v>
      </c>
      <c r="I97" s="34">
        <v>4</v>
      </c>
      <c r="J97" s="51">
        <v>4</v>
      </c>
      <c r="K97" s="51">
        <v>33266</v>
      </c>
      <c r="L97" s="52">
        <v>1777.05</v>
      </c>
      <c r="M97" s="43">
        <f t="shared" si="3"/>
        <v>7108.2</v>
      </c>
      <c r="N97" s="44"/>
      <c r="O97" s="135"/>
      <c r="P97" s="45" t="s">
        <v>76</v>
      </c>
      <c r="Q97" s="18" t="s">
        <v>77</v>
      </c>
      <c r="R97" s="46">
        <v>41320</v>
      </c>
      <c r="S97" s="31" t="s">
        <v>96</v>
      </c>
    </row>
    <row r="98" spans="1:19" s="47" customFormat="1" ht="24">
      <c r="A98" s="39"/>
      <c r="B98" s="40"/>
      <c r="C98" s="40"/>
      <c r="D98" s="49">
        <v>41403</v>
      </c>
      <c r="E98" s="40"/>
      <c r="F98" s="34">
        <v>63</v>
      </c>
      <c r="G98" s="33" t="s">
        <v>122</v>
      </c>
      <c r="H98" s="34" t="s">
        <v>48</v>
      </c>
      <c r="I98" s="34">
        <v>16</v>
      </c>
      <c r="J98" s="51">
        <v>16</v>
      </c>
      <c r="K98" s="51">
        <v>33266</v>
      </c>
      <c r="L98" s="52">
        <v>371.33</v>
      </c>
      <c r="M98" s="43">
        <f t="shared" si="3"/>
        <v>5941.28</v>
      </c>
      <c r="N98" s="44"/>
      <c r="O98" s="135"/>
      <c r="P98" s="45" t="s">
        <v>76</v>
      </c>
      <c r="Q98" s="18" t="s">
        <v>77</v>
      </c>
      <c r="R98" s="46">
        <v>41320</v>
      </c>
      <c r="S98" s="31" t="s">
        <v>96</v>
      </c>
    </row>
    <row r="99" spans="1:19" s="47" customFormat="1" ht="25.5">
      <c r="A99" s="39"/>
      <c r="B99" s="40"/>
      <c r="C99" s="40"/>
      <c r="D99" s="49">
        <v>41402</v>
      </c>
      <c r="E99" s="40"/>
      <c r="F99" s="34">
        <v>67</v>
      </c>
      <c r="G99" s="33" t="s">
        <v>72</v>
      </c>
      <c r="H99" s="34" t="s">
        <v>27</v>
      </c>
      <c r="I99" s="34">
        <v>240</v>
      </c>
      <c r="J99" s="51">
        <v>240</v>
      </c>
      <c r="K99" s="51">
        <v>33096</v>
      </c>
      <c r="L99" s="52">
        <v>515</v>
      </c>
      <c r="M99" s="43">
        <f t="shared" si="3"/>
        <v>123600</v>
      </c>
      <c r="N99" s="44"/>
      <c r="O99" s="135"/>
      <c r="P99" s="45" t="s">
        <v>76</v>
      </c>
      <c r="Q99" s="18" t="s">
        <v>77</v>
      </c>
      <c r="R99" s="46">
        <v>41320</v>
      </c>
      <c r="S99" s="31" t="s">
        <v>96</v>
      </c>
    </row>
    <row r="100" spans="1:19" s="47" customFormat="1" ht="25.5">
      <c r="A100" s="39"/>
      <c r="B100" s="40"/>
      <c r="C100" s="40"/>
      <c r="D100" s="49">
        <v>41402</v>
      </c>
      <c r="E100" s="40"/>
      <c r="F100" s="34">
        <v>73</v>
      </c>
      <c r="G100" s="33" t="s">
        <v>74</v>
      </c>
      <c r="H100" s="34" t="s">
        <v>48</v>
      </c>
      <c r="I100" s="34">
        <v>270</v>
      </c>
      <c r="J100" s="51">
        <v>270</v>
      </c>
      <c r="K100" s="51">
        <v>32987</v>
      </c>
      <c r="L100" s="52">
        <v>224.77</v>
      </c>
      <c r="M100" s="43">
        <f t="shared" si="3"/>
        <v>60687.9</v>
      </c>
      <c r="N100" s="44"/>
      <c r="O100" s="135"/>
      <c r="P100" s="45" t="s">
        <v>76</v>
      </c>
      <c r="Q100" s="18" t="s">
        <v>77</v>
      </c>
      <c r="R100" s="46">
        <v>41320</v>
      </c>
      <c r="S100" s="31" t="s">
        <v>96</v>
      </c>
    </row>
    <row r="101" spans="1:19" s="47" customFormat="1" ht="25.5">
      <c r="A101" s="39"/>
      <c r="B101" s="40"/>
      <c r="C101" s="40"/>
      <c r="D101" s="49">
        <v>41402</v>
      </c>
      <c r="E101" s="40"/>
      <c r="F101" s="34">
        <v>74</v>
      </c>
      <c r="G101" s="33" t="s">
        <v>75</v>
      </c>
      <c r="H101" s="34" t="s">
        <v>48</v>
      </c>
      <c r="I101" s="34">
        <v>54</v>
      </c>
      <c r="J101" s="51">
        <v>54</v>
      </c>
      <c r="K101" s="51">
        <v>32992</v>
      </c>
      <c r="L101" s="52">
        <v>226.03</v>
      </c>
      <c r="M101" s="43">
        <f t="shared" si="3"/>
        <v>12205.62</v>
      </c>
      <c r="N101" s="44"/>
      <c r="O101" s="135">
        <f>SUM(M94:M101)</f>
        <v>234197.41999999998</v>
      </c>
      <c r="P101" s="45" t="s">
        <v>76</v>
      </c>
      <c r="Q101" s="18" t="s">
        <v>77</v>
      </c>
      <c r="R101" s="46">
        <v>41320</v>
      </c>
      <c r="S101" s="31" t="s">
        <v>96</v>
      </c>
    </row>
    <row r="102" spans="1:19" s="47" customFormat="1" ht="12.75">
      <c r="A102" s="39"/>
      <c r="B102" s="40"/>
      <c r="C102" s="40"/>
      <c r="D102" s="59"/>
      <c r="E102" s="40"/>
      <c r="F102" s="75"/>
      <c r="G102" s="76"/>
      <c r="H102" s="77"/>
      <c r="I102" s="78"/>
      <c r="J102" s="59"/>
      <c r="K102" s="59"/>
      <c r="L102" s="79"/>
      <c r="M102" s="43">
        <f t="shared" si="3"/>
        <v>0</v>
      </c>
      <c r="N102" s="44"/>
      <c r="O102" s="135"/>
      <c r="P102" s="45"/>
      <c r="Q102" s="18"/>
      <c r="R102" s="46"/>
      <c r="S102" s="31"/>
    </row>
    <row r="103" spans="1:19" s="47" customFormat="1" ht="38.25">
      <c r="A103" s="53" t="s">
        <v>123</v>
      </c>
      <c r="B103" s="40">
        <v>41396</v>
      </c>
      <c r="C103" s="40">
        <v>41407</v>
      </c>
      <c r="D103" s="49">
        <v>41404</v>
      </c>
      <c r="E103" s="40"/>
      <c r="F103" s="34">
        <v>32</v>
      </c>
      <c r="G103" s="33" t="s">
        <v>78</v>
      </c>
      <c r="H103" s="34" t="s">
        <v>27</v>
      </c>
      <c r="I103" s="34">
        <v>24</v>
      </c>
      <c r="J103" s="51">
        <v>24</v>
      </c>
      <c r="K103" s="51" t="s">
        <v>143</v>
      </c>
      <c r="L103" s="52">
        <v>3755</v>
      </c>
      <c r="M103" s="43">
        <f t="shared" si="3"/>
        <v>90120</v>
      </c>
      <c r="N103" s="44"/>
      <c r="O103" s="135"/>
      <c r="P103" s="45" t="s">
        <v>79</v>
      </c>
      <c r="Q103" s="18" t="s">
        <v>80</v>
      </c>
      <c r="R103" s="46">
        <v>41320</v>
      </c>
      <c r="S103" s="31" t="s">
        <v>96</v>
      </c>
    </row>
    <row r="104" spans="1:19" s="47" customFormat="1" ht="75.75" customHeight="1">
      <c r="A104" s="39"/>
      <c r="B104" s="40"/>
      <c r="C104" s="40"/>
      <c r="D104" s="49"/>
      <c r="E104" s="50" t="s">
        <v>154</v>
      </c>
      <c r="F104" s="34">
        <v>42</v>
      </c>
      <c r="G104" s="33" t="s">
        <v>124</v>
      </c>
      <c r="H104" s="34" t="s">
        <v>27</v>
      </c>
      <c r="I104" s="34">
        <v>40</v>
      </c>
      <c r="J104" s="51"/>
      <c r="K104" s="51"/>
      <c r="L104" s="52">
        <v>1460.55</v>
      </c>
      <c r="M104" s="43">
        <f t="shared" si="3"/>
        <v>0</v>
      </c>
      <c r="N104" s="44"/>
      <c r="O104" s="135">
        <f>SUM(M103:M104)</f>
        <v>90120</v>
      </c>
      <c r="P104" s="45" t="s">
        <v>79</v>
      </c>
      <c r="Q104" s="18" t="s">
        <v>80</v>
      </c>
      <c r="R104" s="46">
        <v>41320</v>
      </c>
      <c r="S104" s="31" t="s">
        <v>96</v>
      </c>
    </row>
    <row r="105" spans="1:19" s="47" customFormat="1" ht="12.75">
      <c r="A105" s="39"/>
      <c r="B105" s="40"/>
      <c r="C105" s="40"/>
      <c r="D105" s="60"/>
      <c r="E105" s="40"/>
      <c r="F105" s="75"/>
      <c r="G105" s="76"/>
      <c r="H105" s="77"/>
      <c r="I105" s="78"/>
      <c r="J105" s="59"/>
      <c r="K105" s="59"/>
      <c r="L105" s="79"/>
      <c r="M105" s="43">
        <f t="shared" si="3"/>
        <v>0</v>
      </c>
      <c r="N105" s="44"/>
      <c r="O105" s="135"/>
      <c r="P105" s="45"/>
      <c r="Q105" s="18"/>
      <c r="R105" s="46"/>
      <c r="S105" s="31"/>
    </row>
    <row r="106" spans="1:19" s="47" customFormat="1" ht="25.5">
      <c r="A106" s="53" t="s">
        <v>125</v>
      </c>
      <c r="B106" s="40">
        <v>41396</v>
      </c>
      <c r="C106" s="40">
        <v>41407</v>
      </c>
      <c r="D106" s="49">
        <v>41401</v>
      </c>
      <c r="E106" s="40"/>
      <c r="F106" s="34">
        <v>5</v>
      </c>
      <c r="G106" s="33" t="s">
        <v>82</v>
      </c>
      <c r="H106" s="34" t="s">
        <v>27</v>
      </c>
      <c r="I106" s="34">
        <v>300</v>
      </c>
      <c r="J106" s="51">
        <v>300</v>
      </c>
      <c r="K106" s="51" t="s">
        <v>144</v>
      </c>
      <c r="L106" s="52">
        <v>215</v>
      </c>
      <c r="M106" s="43">
        <f t="shared" si="3"/>
        <v>64500</v>
      </c>
      <c r="N106" s="44"/>
      <c r="O106" s="135"/>
      <c r="P106" s="45" t="s">
        <v>86</v>
      </c>
      <c r="Q106" s="18" t="s">
        <v>87</v>
      </c>
      <c r="R106" s="46">
        <v>41323</v>
      </c>
      <c r="S106" s="31" t="s">
        <v>96</v>
      </c>
    </row>
    <row r="107" spans="1:19" s="47" customFormat="1" ht="38.25">
      <c r="A107" s="39"/>
      <c r="B107" s="40"/>
      <c r="C107" s="40"/>
      <c r="D107" s="49">
        <v>41401</v>
      </c>
      <c r="E107" s="40"/>
      <c r="F107" s="34">
        <v>48</v>
      </c>
      <c r="G107" s="33" t="s">
        <v>83</v>
      </c>
      <c r="H107" s="34" t="s">
        <v>65</v>
      </c>
      <c r="I107" s="34">
        <v>40</v>
      </c>
      <c r="J107" s="51">
        <v>40</v>
      </c>
      <c r="K107" s="51" t="s">
        <v>144</v>
      </c>
      <c r="L107" s="52">
        <v>680</v>
      </c>
      <c r="M107" s="43">
        <f t="shared" si="3"/>
        <v>27200</v>
      </c>
      <c r="N107" s="44"/>
      <c r="O107" s="135"/>
      <c r="P107" s="45" t="s">
        <v>86</v>
      </c>
      <c r="Q107" s="18" t="s">
        <v>87</v>
      </c>
      <c r="R107" s="46">
        <v>41323</v>
      </c>
      <c r="S107" s="31" t="s">
        <v>96</v>
      </c>
    </row>
    <row r="108" spans="1:19" s="47" customFormat="1" ht="25.5">
      <c r="A108" s="39"/>
      <c r="B108" s="40"/>
      <c r="C108" s="40"/>
      <c r="D108" s="49">
        <v>41401</v>
      </c>
      <c r="E108" s="40"/>
      <c r="F108" s="34">
        <v>61</v>
      </c>
      <c r="G108" s="33" t="s">
        <v>84</v>
      </c>
      <c r="H108" s="34" t="s">
        <v>27</v>
      </c>
      <c r="I108" s="34">
        <v>325</v>
      </c>
      <c r="J108" s="51">
        <v>325</v>
      </c>
      <c r="K108" s="51" t="s">
        <v>144</v>
      </c>
      <c r="L108" s="52">
        <v>130</v>
      </c>
      <c r="M108" s="43">
        <f t="shared" si="3"/>
        <v>42250</v>
      </c>
      <c r="N108" s="44"/>
      <c r="O108" s="135"/>
      <c r="P108" s="45" t="s">
        <v>86</v>
      </c>
      <c r="Q108" s="18" t="s">
        <v>87</v>
      </c>
      <c r="R108" s="46">
        <v>41323</v>
      </c>
      <c r="S108" s="31" t="s">
        <v>96</v>
      </c>
    </row>
    <row r="109" spans="1:19" s="47" customFormat="1" ht="38.25">
      <c r="A109" s="39"/>
      <c r="B109" s="40"/>
      <c r="C109" s="40"/>
      <c r="D109" s="49">
        <v>41401</v>
      </c>
      <c r="E109" s="40"/>
      <c r="F109" s="34">
        <v>64</v>
      </c>
      <c r="G109" s="33" t="s">
        <v>85</v>
      </c>
      <c r="H109" s="34" t="s">
        <v>48</v>
      </c>
      <c r="I109" s="34">
        <v>300</v>
      </c>
      <c r="J109" s="51">
        <v>300</v>
      </c>
      <c r="K109" s="51" t="s">
        <v>144</v>
      </c>
      <c r="L109" s="52">
        <v>200</v>
      </c>
      <c r="M109" s="43">
        <f t="shared" si="3"/>
        <v>60000</v>
      </c>
      <c r="N109" s="44"/>
      <c r="O109" s="135">
        <f>SUM(M106:M109)</f>
        <v>193950</v>
      </c>
      <c r="P109" s="45" t="s">
        <v>86</v>
      </c>
      <c r="Q109" s="18" t="s">
        <v>87</v>
      </c>
      <c r="R109" s="46">
        <v>41323</v>
      </c>
      <c r="S109" s="31" t="s">
        <v>96</v>
      </c>
    </row>
    <row r="110" spans="1:19" s="47" customFormat="1" ht="12.75">
      <c r="A110" s="39"/>
      <c r="B110" s="40"/>
      <c r="C110" s="40"/>
      <c r="D110" s="60"/>
      <c r="E110" s="40"/>
      <c r="F110" s="75"/>
      <c r="G110" s="76"/>
      <c r="H110" s="77"/>
      <c r="I110" s="78"/>
      <c r="J110" s="59"/>
      <c r="K110" s="59"/>
      <c r="L110" s="79"/>
      <c r="M110" s="43">
        <f t="shared" si="3"/>
        <v>0</v>
      </c>
      <c r="N110" s="44"/>
      <c r="O110" s="135"/>
      <c r="P110" s="45"/>
      <c r="Q110" s="18"/>
      <c r="R110" s="46"/>
      <c r="S110" s="31"/>
    </row>
    <row r="111" spans="1:19" s="47" customFormat="1" ht="24">
      <c r="A111" s="53" t="s">
        <v>126</v>
      </c>
      <c r="B111" s="40">
        <v>41396</v>
      </c>
      <c r="C111" s="40">
        <v>41407</v>
      </c>
      <c r="D111" s="60"/>
      <c r="E111" s="150" t="s">
        <v>155</v>
      </c>
      <c r="F111" s="34">
        <v>22</v>
      </c>
      <c r="G111" s="33" t="s">
        <v>89</v>
      </c>
      <c r="H111" s="34" t="s">
        <v>48</v>
      </c>
      <c r="I111" s="34">
        <v>60</v>
      </c>
      <c r="J111" s="59"/>
      <c r="K111" s="59"/>
      <c r="L111" s="52">
        <v>7</v>
      </c>
      <c r="M111" s="43">
        <f t="shared" si="3"/>
        <v>0</v>
      </c>
      <c r="N111" s="44"/>
      <c r="O111" s="135"/>
      <c r="P111" s="45" t="s">
        <v>91</v>
      </c>
      <c r="Q111" s="18" t="s">
        <v>92</v>
      </c>
      <c r="R111" s="46">
        <v>41323</v>
      </c>
      <c r="S111" s="31" t="s">
        <v>96</v>
      </c>
    </row>
    <row r="112" spans="1:19" s="47" customFormat="1" ht="36.75" customHeight="1">
      <c r="A112" s="39"/>
      <c r="B112" s="40"/>
      <c r="C112" s="40"/>
      <c r="D112" s="60"/>
      <c r="E112" s="150"/>
      <c r="F112" s="34">
        <v>24</v>
      </c>
      <c r="G112" s="33" t="s">
        <v>127</v>
      </c>
      <c r="H112" s="34" t="s">
        <v>48</v>
      </c>
      <c r="I112" s="34">
        <v>30</v>
      </c>
      <c r="J112" s="59"/>
      <c r="K112" s="59"/>
      <c r="L112" s="52">
        <v>525.67</v>
      </c>
      <c r="M112" s="43">
        <f t="shared" si="3"/>
        <v>0</v>
      </c>
      <c r="N112" s="44"/>
      <c r="O112" s="135"/>
      <c r="P112" s="45" t="s">
        <v>91</v>
      </c>
      <c r="Q112" s="18" t="s">
        <v>92</v>
      </c>
      <c r="R112" s="46">
        <v>41323</v>
      </c>
      <c r="S112" s="31" t="s">
        <v>96</v>
      </c>
    </row>
    <row r="113" spans="1:19" s="47" customFormat="1" ht="36.75" customHeight="1">
      <c r="A113" s="39"/>
      <c r="B113" s="40"/>
      <c r="C113" s="40"/>
      <c r="D113" s="60"/>
      <c r="E113" s="150"/>
      <c r="F113" s="34">
        <v>30</v>
      </c>
      <c r="G113" s="33" t="s">
        <v>128</v>
      </c>
      <c r="H113" s="34" t="s">
        <v>27</v>
      </c>
      <c r="I113" s="34">
        <v>30</v>
      </c>
      <c r="J113" s="59"/>
      <c r="K113" s="59"/>
      <c r="L113" s="52">
        <v>1344.47</v>
      </c>
      <c r="M113" s="43">
        <f t="shared" si="3"/>
        <v>0</v>
      </c>
      <c r="N113" s="44"/>
      <c r="O113" s="135"/>
      <c r="P113" s="45" t="s">
        <v>91</v>
      </c>
      <c r="Q113" s="18" t="s">
        <v>92</v>
      </c>
      <c r="R113" s="46">
        <v>41323</v>
      </c>
      <c r="S113" s="31" t="s">
        <v>96</v>
      </c>
    </row>
    <row r="114" spans="1:19" s="47" customFormat="1" ht="36.75" customHeight="1">
      <c r="A114" s="39"/>
      <c r="B114" s="40"/>
      <c r="C114" s="40"/>
      <c r="D114" s="60"/>
      <c r="E114" s="150"/>
      <c r="F114" s="34">
        <v>31</v>
      </c>
      <c r="G114" s="33" t="s">
        <v>129</v>
      </c>
      <c r="H114" s="34" t="s">
        <v>27</v>
      </c>
      <c r="I114" s="34">
        <v>20</v>
      </c>
      <c r="J114" s="59"/>
      <c r="K114" s="59"/>
      <c r="L114" s="52">
        <v>4539</v>
      </c>
      <c r="M114" s="43">
        <f t="shared" si="3"/>
        <v>0</v>
      </c>
      <c r="N114" s="44"/>
      <c r="O114" s="135"/>
      <c r="P114" s="45" t="s">
        <v>91</v>
      </c>
      <c r="Q114" s="18" t="s">
        <v>92</v>
      </c>
      <c r="R114" s="46">
        <v>41323</v>
      </c>
      <c r="S114" s="31" t="s">
        <v>96</v>
      </c>
    </row>
    <row r="115" spans="1:19" s="47" customFormat="1" ht="12.75">
      <c r="A115" s="39"/>
      <c r="B115" s="40"/>
      <c r="C115" s="40"/>
      <c r="D115" s="60"/>
      <c r="E115" s="40"/>
      <c r="F115" s="75"/>
      <c r="G115" s="76"/>
      <c r="H115" s="77"/>
      <c r="I115" s="78"/>
      <c r="J115" s="59"/>
      <c r="K115" s="59"/>
      <c r="L115" s="79"/>
      <c r="M115" s="43">
        <f t="shared" si="3"/>
        <v>0</v>
      </c>
      <c r="N115" s="44"/>
      <c r="O115" s="135"/>
      <c r="P115" s="45"/>
      <c r="Q115" s="18"/>
      <c r="R115" s="46"/>
      <c r="S115" s="31"/>
    </row>
    <row r="116" spans="1:19" s="47" customFormat="1" ht="78" customHeight="1">
      <c r="A116" s="53" t="s">
        <v>130</v>
      </c>
      <c r="B116" s="40">
        <v>41396</v>
      </c>
      <c r="C116" s="40">
        <v>41407</v>
      </c>
      <c r="D116" s="60"/>
      <c r="E116" s="50" t="s">
        <v>156</v>
      </c>
      <c r="F116" s="34">
        <v>29</v>
      </c>
      <c r="G116" s="33" t="s">
        <v>131</v>
      </c>
      <c r="H116" s="34" t="s">
        <v>48</v>
      </c>
      <c r="I116" s="34">
        <v>2</v>
      </c>
      <c r="J116" s="54"/>
      <c r="K116" s="54"/>
      <c r="L116" s="52">
        <v>230</v>
      </c>
      <c r="M116" s="43">
        <f t="shared" si="3"/>
        <v>0</v>
      </c>
      <c r="N116" s="44"/>
      <c r="O116" s="135"/>
      <c r="P116" s="45" t="s">
        <v>135</v>
      </c>
      <c r="Q116" s="18" t="s">
        <v>29</v>
      </c>
      <c r="R116" s="46">
        <v>41318</v>
      </c>
      <c r="S116" s="31" t="s">
        <v>96</v>
      </c>
    </row>
    <row r="117" spans="1:19" s="47" customFormat="1" ht="24.75" customHeight="1">
      <c r="A117" s="39"/>
      <c r="B117" s="40"/>
      <c r="C117" s="40"/>
      <c r="D117" s="49">
        <v>41409</v>
      </c>
      <c r="E117" s="40"/>
      <c r="F117" s="34">
        <v>38</v>
      </c>
      <c r="G117" s="33" t="s">
        <v>132</v>
      </c>
      <c r="H117" s="34" t="s">
        <v>48</v>
      </c>
      <c r="I117" s="34">
        <v>24</v>
      </c>
      <c r="J117" s="51">
        <v>24</v>
      </c>
      <c r="K117" s="58">
        <v>110399</v>
      </c>
      <c r="L117" s="52">
        <v>1600</v>
      </c>
      <c r="M117" s="43">
        <f t="shared" si="3"/>
        <v>38400</v>
      </c>
      <c r="N117" s="44"/>
      <c r="O117" s="135"/>
      <c r="P117" s="45" t="s">
        <v>135</v>
      </c>
      <c r="Q117" s="18" t="s">
        <v>29</v>
      </c>
      <c r="R117" s="46">
        <v>41318</v>
      </c>
      <c r="S117" s="31" t="s">
        <v>96</v>
      </c>
    </row>
    <row r="118" spans="1:19" s="47" customFormat="1" ht="25.5" customHeight="1">
      <c r="A118" s="39"/>
      <c r="B118" s="40"/>
      <c r="C118" s="40"/>
      <c r="D118" s="49">
        <v>41409</v>
      </c>
      <c r="E118" s="40"/>
      <c r="F118" s="34">
        <v>51</v>
      </c>
      <c r="G118" s="33" t="s">
        <v>133</v>
      </c>
      <c r="H118" s="34" t="s">
        <v>48</v>
      </c>
      <c r="I118" s="34">
        <v>12</v>
      </c>
      <c r="J118" s="51">
        <v>12</v>
      </c>
      <c r="K118" s="58">
        <v>110399</v>
      </c>
      <c r="L118" s="52">
        <v>150</v>
      </c>
      <c r="M118" s="43">
        <f t="shared" si="3"/>
        <v>1800</v>
      </c>
      <c r="N118" s="44"/>
      <c r="O118" s="135"/>
      <c r="P118" s="45" t="s">
        <v>135</v>
      </c>
      <c r="Q118" s="18" t="s">
        <v>29</v>
      </c>
      <c r="R118" s="46">
        <v>41318</v>
      </c>
      <c r="S118" s="31" t="s">
        <v>96</v>
      </c>
    </row>
    <row r="119" spans="1:19" s="47" customFormat="1" ht="27.75" customHeight="1">
      <c r="A119" s="39"/>
      <c r="B119" s="40"/>
      <c r="C119" s="40"/>
      <c r="D119" s="49">
        <v>41409</v>
      </c>
      <c r="E119" s="40"/>
      <c r="F119" s="34">
        <v>52</v>
      </c>
      <c r="G119" s="33" t="s">
        <v>134</v>
      </c>
      <c r="H119" s="34" t="s">
        <v>48</v>
      </c>
      <c r="I119" s="34">
        <v>120</v>
      </c>
      <c r="J119" s="51">
        <v>120</v>
      </c>
      <c r="K119" s="58">
        <v>110349</v>
      </c>
      <c r="L119" s="52">
        <v>945</v>
      </c>
      <c r="M119" s="43">
        <f t="shared" si="3"/>
        <v>113400</v>
      </c>
      <c r="N119" s="44"/>
      <c r="O119" s="135">
        <f>SUM(M116:M119)</f>
        <v>153600</v>
      </c>
      <c r="P119" s="45" t="s">
        <v>135</v>
      </c>
      <c r="Q119" s="18" t="s">
        <v>29</v>
      </c>
      <c r="R119" s="46">
        <v>41318</v>
      </c>
      <c r="S119" s="31" t="s">
        <v>96</v>
      </c>
    </row>
    <row r="120" spans="1:19" s="47" customFormat="1" ht="12.75">
      <c r="A120" s="39"/>
      <c r="B120" s="40"/>
      <c r="C120" s="40"/>
      <c r="D120" s="49"/>
      <c r="E120" s="40"/>
      <c r="F120" s="34"/>
      <c r="G120" s="33"/>
      <c r="H120" s="34"/>
      <c r="I120" s="34"/>
      <c r="J120" s="51"/>
      <c r="K120" s="58"/>
      <c r="L120" s="52"/>
      <c r="M120" s="43"/>
      <c r="N120" s="44"/>
      <c r="O120" s="135"/>
      <c r="P120" s="45"/>
      <c r="Q120" s="18"/>
      <c r="R120" s="46"/>
      <c r="S120" s="31"/>
    </row>
    <row r="121" spans="1:19" s="47" customFormat="1" ht="14.25" customHeight="1">
      <c r="A121" s="112"/>
      <c r="B121" s="113"/>
      <c r="C121" s="113"/>
      <c r="D121" s="114"/>
      <c r="E121" s="113"/>
      <c r="F121" s="115"/>
      <c r="G121" s="116" t="s">
        <v>225</v>
      </c>
      <c r="H121" s="117"/>
      <c r="I121" s="118"/>
      <c r="J121" s="119"/>
      <c r="K121" s="119"/>
      <c r="L121" s="120"/>
      <c r="M121" s="121"/>
      <c r="N121" s="122"/>
      <c r="O121" s="136">
        <f>SUM(O122:O158)</f>
        <v>1693702.26</v>
      </c>
      <c r="P121" s="123"/>
      <c r="Q121" s="124"/>
      <c r="R121" s="125"/>
      <c r="S121" s="126"/>
    </row>
    <row r="122" spans="1:19" s="47" customFormat="1" ht="14.25" customHeight="1">
      <c r="A122" s="39"/>
      <c r="B122" s="40"/>
      <c r="C122" s="40"/>
      <c r="D122" s="60"/>
      <c r="E122" s="40"/>
      <c r="F122" s="75"/>
      <c r="G122" s="86"/>
      <c r="H122" s="77"/>
      <c r="I122" s="78"/>
      <c r="J122" s="59"/>
      <c r="K122" s="59"/>
      <c r="L122" s="79"/>
      <c r="M122" s="43"/>
      <c r="N122" s="44"/>
      <c r="O122" s="135"/>
      <c r="P122" s="45"/>
      <c r="Q122" s="18"/>
      <c r="R122" s="46"/>
      <c r="S122" s="31"/>
    </row>
    <row r="123" spans="1:19" s="47" customFormat="1" ht="36">
      <c r="A123" s="55" t="s">
        <v>163</v>
      </c>
      <c r="B123" s="40">
        <v>41467</v>
      </c>
      <c r="C123" s="40">
        <v>41477</v>
      </c>
      <c r="D123" s="49">
        <v>41477</v>
      </c>
      <c r="E123" s="40"/>
      <c r="F123" s="34">
        <v>1</v>
      </c>
      <c r="G123" s="33" t="s">
        <v>51</v>
      </c>
      <c r="H123" s="34" t="s">
        <v>27</v>
      </c>
      <c r="I123" s="34">
        <v>10</v>
      </c>
      <c r="J123" s="51">
        <v>10</v>
      </c>
      <c r="K123" s="51" t="s">
        <v>169</v>
      </c>
      <c r="L123" s="52">
        <v>5444.36</v>
      </c>
      <c r="M123" s="43">
        <f t="shared" si="3"/>
        <v>54443.6</v>
      </c>
      <c r="N123" s="44"/>
      <c r="O123" s="135"/>
      <c r="P123" s="45" t="s">
        <v>66</v>
      </c>
      <c r="Q123" s="18" t="s">
        <v>68</v>
      </c>
      <c r="R123" s="46">
        <v>41319</v>
      </c>
      <c r="S123" s="31" t="s">
        <v>96</v>
      </c>
    </row>
    <row r="124" spans="1:19" s="47" customFormat="1" ht="25.5">
      <c r="A124" s="55"/>
      <c r="B124" s="40">
        <v>41467</v>
      </c>
      <c r="C124" s="40">
        <v>41477</v>
      </c>
      <c r="D124" s="49">
        <v>41478</v>
      </c>
      <c r="E124" s="40"/>
      <c r="F124" s="34">
        <v>7</v>
      </c>
      <c r="G124" s="33" t="s">
        <v>157</v>
      </c>
      <c r="H124" s="34" t="s">
        <v>48</v>
      </c>
      <c r="I124" s="34">
        <v>40</v>
      </c>
      <c r="J124" s="51">
        <v>40</v>
      </c>
      <c r="K124" s="51" t="s">
        <v>170</v>
      </c>
      <c r="L124" s="52">
        <v>1001</v>
      </c>
      <c r="M124" s="43">
        <f t="shared" si="3"/>
        <v>40040</v>
      </c>
      <c r="N124" s="44"/>
      <c r="O124" s="135"/>
      <c r="P124" s="45" t="s">
        <v>66</v>
      </c>
      <c r="Q124" s="18" t="s">
        <v>68</v>
      </c>
      <c r="R124" s="46">
        <v>41319</v>
      </c>
      <c r="S124" s="31" t="s">
        <v>96</v>
      </c>
    </row>
    <row r="125" spans="1:19" s="47" customFormat="1" ht="40.5" customHeight="1">
      <c r="A125" s="55"/>
      <c r="B125" s="40">
        <v>41467</v>
      </c>
      <c r="C125" s="40">
        <v>41477</v>
      </c>
      <c r="D125" s="49">
        <v>41484</v>
      </c>
      <c r="E125" s="40"/>
      <c r="F125" s="34">
        <v>9</v>
      </c>
      <c r="G125" s="33" t="s">
        <v>118</v>
      </c>
      <c r="H125" s="34" t="s">
        <v>48</v>
      </c>
      <c r="I125" s="34">
        <v>10</v>
      </c>
      <c r="J125" s="51">
        <v>10</v>
      </c>
      <c r="K125" s="51" t="s">
        <v>171</v>
      </c>
      <c r="L125" s="52">
        <v>171.17</v>
      </c>
      <c r="M125" s="43">
        <f t="shared" si="3"/>
        <v>1711.6999999999998</v>
      </c>
      <c r="N125" s="44"/>
      <c r="O125" s="135"/>
      <c r="P125" s="45" t="s">
        <v>66</v>
      </c>
      <c r="Q125" s="18" t="s">
        <v>68</v>
      </c>
      <c r="R125" s="46">
        <v>41319</v>
      </c>
      <c r="S125" s="31" t="s">
        <v>96</v>
      </c>
    </row>
    <row r="126" spans="1:19" s="47" customFormat="1" ht="25.5">
      <c r="A126" s="55"/>
      <c r="B126" s="40">
        <v>41467</v>
      </c>
      <c r="C126" s="40">
        <v>41477</v>
      </c>
      <c r="D126" s="49">
        <v>41477</v>
      </c>
      <c r="E126" s="40"/>
      <c r="F126" s="34">
        <v>10</v>
      </c>
      <c r="G126" s="33" t="s">
        <v>52</v>
      </c>
      <c r="H126" s="34" t="s">
        <v>27</v>
      </c>
      <c r="I126" s="34">
        <v>11</v>
      </c>
      <c r="J126" s="51">
        <v>11</v>
      </c>
      <c r="K126" s="51" t="s">
        <v>172</v>
      </c>
      <c r="L126" s="52">
        <v>5357.66</v>
      </c>
      <c r="M126" s="43">
        <f t="shared" si="3"/>
        <v>58934.259999999995</v>
      </c>
      <c r="N126" s="44"/>
      <c r="O126" s="135"/>
      <c r="P126" s="45" t="s">
        <v>66</v>
      </c>
      <c r="Q126" s="18" t="s">
        <v>68</v>
      </c>
      <c r="R126" s="46">
        <v>41319</v>
      </c>
      <c r="S126" s="31" t="s">
        <v>96</v>
      </c>
    </row>
    <row r="127" spans="1:19" s="47" customFormat="1" ht="25.5">
      <c r="A127" s="55"/>
      <c r="B127" s="40">
        <v>41467</v>
      </c>
      <c r="C127" s="40">
        <v>41477</v>
      </c>
      <c r="D127" s="49">
        <v>41477</v>
      </c>
      <c r="E127" s="40"/>
      <c r="F127" s="34">
        <v>11</v>
      </c>
      <c r="G127" s="33" t="s">
        <v>53</v>
      </c>
      <c r="H127" s="34" t="s">
        <v>27</v>
      </c>
      <c r="I127" s="34">
        <v>20</v>
      </c>
      <c r="J127" s="51">
        <v>20</v>
      </c>
      <c r="K127" s="51" t="s">
        <v>173</v>
      </c>
      <c r="L127" s="52">
        <v>19468.68</v>
      </c>
      <c r="M127" s="43">
        <f t="shared" si="3"/>
        <v>389373.6</v>
      </c>
      <c r="N127" s="44"/>
      <c r="O127" s="135"/>
      <c r="P127" s="45" t="s">
        <v>66</v>
      </c>
      <c r="Q127" s="18" t="s">
        <v>68</v>
      </c>
      <c r="R127" s="46">
        <v>41319</v>
      </c>
      <c r="S127" s="31" t="s">
        <v>96</v>
      </c>
    </row>
    <row r="128" spans="1:19" s="47" customFormat="1" ht="63.75">
      <c r="A128" s="55"/>
      <c r="B128" s="40">
        <v>41467</v>
      </c>
      <c r="C128" s="40">
        <v>41477</v>
      </c>
      <c r="D128" s="56" t="s">
        <v>183</v>
      </c>
      <c r="E128" s="40"/>
      <c r="F128" s="34">
        <v>15</v>
      </c>
      <c r="G128" s="33" t="s">
        <v>54</v>
      </c>
      <c r="H128" s="34" t="s">
        <v>27</v>
      </c>
      <c r="I128" s="34">
        <v>80</v>
      </c>
      <c r="J128" s="51"/>
      <c r="K128" s="51"/>
      <c r="L128" s="52">
        <v>42.05</v>
      </c>
      <c r="M128" s="43"/>
      <c r="N128" s="44"/>
      <c r="O128" s="135"/>
      <c r="P128" s="45" t="s">
        <v>66</v>
      </c>
      <c r="Q128" s="18" t="s">
        <v>68</v>
      </c>
      <c r="R128" s="46">
        <v>41319</v>
      </c>
      <c r="S128" s="31" t="s">
        <v>96</v>
      </c>
    </row>
    <row r="129" spans="1:19" s="47" customFormat="1" ht="25.5">
      <c r="A129" s="55"/>
      <c r="B129" s="40">
        <v>41467</v>
      </c>
      <c r="C129" s="40">
        <v>41477</v>
      </c>
      <c r="D129" s="49">
        <v>41477</v>
      </c>
      <c r="E129" s="40"/>
      <c r="F129" s="34">
        <v>17</v>
      </c>
      <c r="G129" s="33" t="s">
        <v>158</v>
      </c>
      <c r="H129" s="34" t="s">
        <v>48</v>
      </c>
      <c r="I129" s="34">
        <v>20</v>
      </c>
      <c r="J129" s="51">
        <v>20</v>
      </c>
      <c r="K129" s="51" t="s">
        <v>174</v>
      </c>
      <c r="L129" s="52">
        <v>8178.1</v>
      </c>
      <c r="M129" s="43">
        <f t="shared" si="3"/>
        <v>163562</v>
      </c>
      <c r="N129" s="44"/>
      <c r="O129" s="135"/>
      <c r="P129" s="45" t="s">
        <v>66</v>
      </c>
      <c r="Q129" s="18" t="s">
        <v>68</v>
      </c>
      <c r="R129" s="46">
        <v>41319</v>
      </c>
      <c r="S129" s="31" t="s">
        <v>96</v>
      </c>
    </row>
    <row r="130" spans="1:19" s="47" customFormat="1" ht="25.5">
      <c r="A130" s="55"/>
      <c r="B130" s="40">
        <v>41467</v>
      </c>
      <c r="C130" s="40">
        <v>41477</v>
      </c>
      <c r="D130" s="49">
        <v>41477</v>
      </c>
      <c r="E130" s="40"/>
      <c r="F130" s="34">
        <v>58</v>
      </c>
      <c r="G130" s="33" t="s">
        <v>57</v>
      </c>
      <c r="H130" s="34" t="s">
        <v>27</v>
      </c>
      <c r="I130" s="34">
        <v>50</v>
      </c>
      <c r="J130" s="51">
        <v>50</v>
      </c>
      <c r="K130" s="51" t="s">
        <v>175</v>
      </c>
      <c r="L130" s="52">
        <v>679.14</v>
      </c>
      <c r="M130" s="43">
        <f t="shared" si="3"/>
        <v>33957</v>
      </c>
      <c r="N130" s="44"/>
      <c r="O130" s="135"/>
      <c r="P130" s="45" t="s">
        <v>66</v>
      </c>
      <c r="Q130" s="18" t="s">
        <v>68</v>
      </c>
      <c r="R130" s="46">
        <v>41319</v>
      </c>
      <c r="S130" s="31" t="s">
        <v>96</v>
      </c>
    </row>
    <row r="131" spans="1:19" s="47" customFormat="1" ht="25.5">
      <c r="A131" s="55"/>
      <c r="B131" s="40">
        <v>41467</v>
      </c>
      <c r="C131" s="40">
        <v>41477</v>
      </c>
      <c r="D131" s="49">
        <v>41477</v>
      </c>
      <c r="E131" s="40"/>
      <c r="F131" s="34">
        <v>60</v>
      </c>
      <c r="G131" s="33" t="s">
        <v>58</v>
      </c>
      <c r="H131" s="34" t="s">
        <v>65</v>
      </c>
      <c r="I131" s="34">
        <v>20</v>
      </c>
      <c r="J131" s="51">
        <v>20</v>
      </c>
      <c r="K131" s="51" t="s">
        <v>176</v>
      </c>
      <c r="L131" s="52">
        <v>13593.58</v>
      </c>
      <c r="M131" s="43">
        <f t="shared" si="3"/>
        <v>271871.6</v>
      </c>
      <c r="N131" s="44"/>
      <c r="O131" s="135"/>
      <c r="P131" s="45" t="s">
        <v>66</v>
      </c>
      <c r="Q131" s="18" t="s">
        <v>68</v>
      </c>
      <c r="R131" s="46">
        <v>41319</v>
      </c>
      <c r="S131" s="31" t="s">
        <v>96</v>
      </c>
    </row>
    <row r="132" spans="1:19" s="47" customFormat="1" ht="25.5">
      <c r="A132" s="55"/>
      <c r="B132" s="40">
        <v>41467</v>
      </c>
      <c r="C132" s="40">
        <v>41477</v>
      </c>
      <c r="D132" s="49">
        <v>41477</v>
      </c>
      <c r="E132" s="40"/>
      <c r="F132" s="34">
        <v>66</v>
      </c>
      <c r="G132" s="33" t="s">
        <v>61</v>
      </c>
      <c r="H132" s="34" t="s">
        <v>27</v>
      </c>
      <c r="I132" s="75">
        <v>14</v>
      </c>
      <c r="J132" s="51">
        <v>14</v>
      </c>
      <c r="K132" s="51" t="s">
        <v>177</v>
      </c>
      <c r="L132" s="52">
        <v>8250</v>
      </c>
      <c r="M132" s="43">
        <f t="shared" si="3"/>
        <v>115500</v>
      </c>
      <c r="N132" s="44"/>
      <c r="O132" s="135"/>
      <c r="P132" s="45" t="s">
        <v>66</v>
      </c>
      <c r="Q132" s="18" t="s">
        <v>68</v>
      </c>
      <c r="R132" s="46">
        <v>41319</v>
      </c>
      <c r="S132" s="31" t="s">
        <v>96</v>
      </c>
    </row>
    <row r="133" spans="1:19" s="47" customFormat="1" ht="38.25">
      <c r="A133" s="55"/>
      <c r="B133" s="40">
        <v>41467</v>
      </c>
      <c r="C133" s="40">
        <v>41477</v>
      </c>
      <c r="D133" s="49">
        <v>41477</v>
      </c>
      <c r="E133" s="40"/>
      <c r="F133" s="34">
        <v>72</v>
      </c>
      <c r="G133" s="33" t="s">
        <v>63</v>
      </c>
      <c r="H133" s="34" t="s">
        <v>27</v>
      </c>
      <c r="I133" s="34">
        <v>10</v>
      </c>
      <c r="J133" s="51">
        <v>10</v>
      </c>
      <c r="K133" s="51" t="s">
        <v>178</v>
      </c>
      <c r="L133" s="52">
        <v>21689.71</v>
      </c>
      <c r="M133" s="43">
        <f>+L133*J133</f>
        <v>216897.09999999998</v>
      </c>
      <c r="N133" s="44"/>
      <c r="O133" s="135">
        <f>SUM(M123:M133)</f>
        <v>1346290.8599999999</v>
      </c>
      <c r="P133" s="45" t="s">
        <v>66</v>
      </c>
      <c r="Q133" s="18" t="s">
        <v>68</v>
      </c>
      <c r="R133" s="46">
        <v>41319</v>
      </c>
      <c r="S133" s="31" t="s">
        <v>96</v>
      </c>
    </row>
    <row r="134" spans="1:19" s="47" customFormat="1" ht="12.75">
      <c r="A134" s="55"/>
      <c r="B134" s="40"/>
      <c r="C134" s="40"/>
      <c r="D134" s="60"/>
      <c r="E134" s="40"/>
      <c r="F134" s="34"/>
      <c r="G134" s="33"/>
      <c r="H134" s="77"/>
      <c r="I134" s="78"/>
      <c r="J134" s="59"/>
      <c r="K134" s="59"/>
      <c r="L134" s="79"/>
      <c r="M134" s="43"/>
      <c r="N134" s="44"/>
      <c r="O134" s="135"/>
      <c r="P134" s="45"/>
      <c r="Q134" s="18"/>
      <c r="R134" s="46"/>
      <c r="S134" s="31"/>
    </row>
    <row r="135" spans="1:19" s="47" customFormat="1" ht="63.75" customHeight="1">
      <c r="A135" s="55" t="s">
        <v>164</v>
      </c>
      <c r="B135" s="40">
        <v>41467</v>
      </c>
      <c r="C135" s="40">
        <v>41477</v>
      </c>
      <c r="D135" s="149" t="s">
        <v>182</v>
      </c>
      <c r="E135" s="40"/>
      <c r="F135" s="34">
        <v>30</v>
      </c>
      <c r="G135" s="33" t="s">
        <v>128</v>
      </c>
      <c r="H135" s="34" t="s">
        <v>27</v>
      </c>
      <c r="I135" s="34">
        <v>30</v>
      </c>
      <c r="J135" s="59"/>
      <c r="K135" s="59"/>
      <c r="L135" s="52">
        <v>1344.47</v>
      </c>
      <c r="M135" s="43"/>
      <c r="N135" s="44"/>
      <c r="O135" s="135"/>
      <c r="P135" s="45" t="s">
        <v>91</v>
      </c>
      <c r="Q135" s="18" t="s">
        <v>92</v>
      </c>
      <c r="R135" s="46">
        <v>41323</v>
      </c>
      <c r="S135" s="31" t="s">
        <v>96</v>
      </c>
    </row>
    <row r="136" spans="1:19" s="47" customFormat="1" ht="38.25">
      <c r="A136" s="55"/>
      <c r="B136" s="40">
        <v>41467</v>
      </c>
      <c r="C136" s="40">
        <v>41477</v>
      </c>
      <c r="D136" s="149"/>
      <c r="E136" s="40"/>
      <c r="F136" s="34">
        <v>31</v>
      </c>
      <c r="G136" s="33" t="s">
        <v>129</v>
      </c>
      <c r="H136" s="34" t="s">
        <v>27</v>
      </c>
      <c r="I136" s="34">
        <v>8</v>
      </c>
      <c r="J136" s="59"/>
      <c r="K136" s="59"/>
      <c r="L136" s="52">
        <v>4539</v>
      </c>
      <c r="M136" s="43"/>
      <c r="N136" s="44"/>
      <c r="O136" s="135"/>
      <c r="P136" s="45" t="s">
        <v>91</v>
      </c>
      <c r="Q136" s="18" t="s">
        <v>92</v>
      </c>
      <c r="R136" s="46">
        <v>41323</v>
      </c>
      <c r="S136" s="31" t="s">
        <v>96</v>
      </c>
    </row>
    <row r="137" spans="1:19" s="47" customFormat="1" ht="12.75">
      <c r="A137" s="55"/>
      <c r="B137" s="40"/>
      <c r="C137" s="40"/>
      <c r="D137" s="60"/>
      <c r="E137" s="40"/>
      <c r="F137" s="34"/>
      <c r="G137" s="33"/>
      <c r="H137" s="77"/>
      <c r="I137" s="78"/>
      <c r="J137" s="59"/>
      <c r="K137" s="59"/>
      <c r="L137" s="79"/>
      <c r="M137" s="43"/>
      <c r="N137" s="44"/>
      <c r="O137" s="135"/>
      <c r="P137" s="45"/>
      <c r="Q137" s="18"/>
      <c r="R137" s="46"/>
      <c r="S137" s="31"/>
    </row>
    <row r="138" spans="1:19" s="47" customFormat="1" ht="38.25">
      <c r="A138" s="55" t="s">
        <v>165</v>
      </c>
      <c r="B138" s="40">
        <v>41467</v>
      </c>
      <c r="C138" s="40">
        <v>41477</v>
      </c>
      <c r="D138" s="49">
        <v>41477</v>
      </c>
      <c r="E138" s="40"/>
      <c r="F138" s="34">
        <v>16</v>
      </c>
      <c r="G138" s="33" t="s">
        <v>69</v>
      </c>
      <c r="H138" s="34" t="s">
        <v>48</v>
      </c>
      <c r="I138" s="34">
        <v>40</v>
      </c>
      <c r="J138" s="51">
        <v>40</v>
      </c>
      <c r="K138" s="51">
        <v>51697</v>
      </c>
      <c r="L138" s="52">
        <v>104.54</v>
      </c>
      <c r="M138" s="43">
        <f aca="true" t="shared" si="4" ref="M138:M158">+L138*J138</f>
        <v>4181.6</v>
      </c>
      <c r="N138" s="44"/>
      <c r="O138" s="135"/>
      <c r="P138" s="45" t="s">
        <v>76</v>
      </c>
      <c r="Q138" s="18" t="s">
        <v>77</v>
      </c>
      <c r="R138" s="46">
        <v>41320</v>
      </c>
      <c r="S138" s="31" t="s">
        <v>96</v>
      </c>
    </row>
    <row r="139" spans="1:19" s="47" customFormat="1" ht="25.5">
      <c r="A139" s="55"/>
      <c r="B139" s="40">
        <v>41467</v>
      </c>
      <c r="C139" s="40">
        <v>41477</v>
      </c>
      <c r="D139" s="49">
        <v>41477</v>
      </c>
      <c r="E139" s="40"/>
      <c r="F139" s="34">
        <v>25</v>
      </c>
      <c r="G139" s="33" t="s">
        <v>70</v>
      </c>
      <c r="H139" s="34" t="s">
        <v>65</v>
      </c>
      <c r="I139" s="34">
        <v>20</v>
      </c>
      <c r="J139" s="51">
        <v>20</v>
      </c>
      <c r="K139" s="51">
        <v>51753</v>
      </c>
      <c r="L139" s="52">
        <v>339.07</v>
      </c>
      <c r="M139" s="43">
        <f t="shared" si="4"/>
        <v>6781.4</v>
      </c>
      <c r="N139" s="44"/>
      <c r="O139" s="135"/>
      <c r="P139" s="45" t="s">
        <v>76</v>
      </c>
      <c r="Q139" s="18" t="s">
        <v>77</v>
      </c>
      <c r="R139" s="46">
        <v>41320</v>
      </c>
      <c r="S139" s="31" t="s">
        <v>96</v>
      </c>
    </row>
    <row r="140" spans="1:19" s="47" customFormat="1" ht="25.5">
      <c r="A140" s="55"/>
      <c r="B140" s="40"/>
      <c r="C140" s="40"/>
      <c r="D140" s="49">
        <v>41473</v>
      </c>
      <c r="E140" s="40"/>
      <c r="F140" s="34">
        <v>41</v>
      </c>
      <c r="G140" s="33" t="s">
        <v>120</v>
      </c>
      <c r="H140" s="34" t="s">
        <v>65</v>
      </c>
      <c r="I140" s="34">
        <v>30</v>
      </c>
      <c r="J140" s="51">
        <v>30</v>
      </c>
      <c r="K140" s="51">
        <v>51324</v>
      </c>
      <c r="L140" s="52">
        <v>434.36</v>
      </c>
      <c r="M140" s="43">
        <f t="shared" si="4"/>
        <v>13030.800000000001</v>
      </c>
      <c r="N140" s="44"/>
      <c r="O140" s="135">
        <f>SUM(M138:M140)</f>
        <v>23993.800000000003</v>
      </c>
      <c r="P140" s="45" t="s">
        <v>76</v>
      </c>
      <c r="Q140" s="18" t="s">
        <v>77</v>
      </c>
      <c r="R140" s="46">
        <v>41320</v>
      </c>
      <c r="S140" s="31" t="s">
        <v>96</v>
      </c>
    </row>
    <row r="141" spans="1:19" s="47" customFormat="1" ht="12.75">
      <c r="A141" s="55"/>
      <c r="B141" s="40"/>
      <c r="C141" s="40"/>
      <c r="D141" s="88"/>
      <c r="E141" s="40"/>
      <c r="F141" s="34"/>
      <c r="G141" s="33"/>
      <c r="H141" s="89"/>
      <c r="I141" s="81"/>
      <c r="J141" s="51"/>
      <c r="K141" s="51"/>
      <c r="L141" s="90"/>
      <c r="M141" s="43">
        <f t="shared" si="4"/>
        <v>0</v>
      </c>
      <c r="N141" s="44"/>
      <c r="O141" s="135"/>
      <c r="P141" s="45"/>
      <c r="Q141" s="82"/>
      <c r="R141" s="46"/>
      <c r="S141" s="46"/>
    </row>
    <row r="142" spans="1:19" s="47" customFormat="1" ht="25.5">
      <c r="A142" s="55" t="s">
        <v>166</v>
      </c>
      <c r="B142" s="40">
        <v>41467</v>
      </c>
      <c r="C142" s="40">
        <v>41477</v>
      </c>
      <c r="D142" s="49">
        <v>41470</v>
      </c>
      <c r="E142" s="40"/>
      <c r="F142" s="34">
        <v>5</v>
      </c>
      <c r="G142" s="33" t="s">
        <v>82</v>
      </c>
      <c r="H142" s="34" t="s">
        <v>27</v>
      </c>
      <c r="I142" s="34">
        <v>134</v>
      </c>
      <c r="J142" s="51">
        <v>134</v>
      </c>
      <c r="K142" s="51" t="s">
        <v>179</v>
      </c>
      <c r="L142" s="52">
        <v>215</v>
      </c>
      <c r="M142" s="43">
        <f t="shared" si="4"/>
        <v>28810</v>
      </c>
      <c r="N142" s="44"/>
      <c r="O142" s="135"/>
      <c r="P142" s="45" t="s">
        <v>86</v>
      </c>
      <c r="Q142" s="18" t="s">
        <v>87</v>
      </c>
      <c r="R142" s="46">
        <v>41323</v>
      </c>
      <c r="S142" s="31" t="s">
        <v>96</v>
      </c>
    </row>
    <row r="143" spans="1:19" s="47" customFormat="1" ht="38.25">
      <c r="A143" s="55"/>
      <c r="B143" s="40">
        <v>41467</v>
      </c>
      <c r="C143" s="40">
        <v>41477</v>
      </c>
      <c r="D143" s="49">
        <v>41485</v>
      </c>
      <c r="E143" s="40"/>
      <c r="F143" s="34">
        <v>48</v>
      </c>
      <c r="G143" s="33" t="s">
        <v>83</v>
      </c>
      <c r="H143" s="34" t="s">
        <v>65</v>
      </c>
      <c r="I143" s="34">
        <v>32</v>
      </c>
      <c r="J143" s="51">
        <v>32</v>
      </c>
      <c r="K143" s="51" t="s">
        <v>180</v>
      </c>
      <c r="L143" s="52">
        <v>680</v>
      </c>
      <c r="M143" s="43">
        <f t="shared" si="4"/>
        <v>21760</v>
      </c>
      <c r="N143" s="44"/>
      <c r="O143" s="135">
        <f>SUM(M142:M143)</f>
        <v>50570</v>
      </c>
      <c r="P143" s="45" t="s">
        <v>86</v>
      </c>
      <c r="Q143" s="18" t="s">
        <v>87</v>
      </c>
      <c r="R143" s="46">
        <v>41323</v>
      </c>
      <c r="S143" s="31" t="s">
        <v>96</v>
      </c>
    </row>
    <row r="144" spans="1:19" s="47" customFormat="1" ht="12.75">
      <c r="A144" s="55"/>
      <c r="B144" s="40"/>
      <c r="C144" s="40"/>
      <c r="D144" s="72"/>
      <c r="E144" s="40"/>
      <c r="F144" s="34"/>
      <c r="G144" s="33"/>
      <c r="H144" s="77"/>
      <c r="I144" s="78"/>
      <c r="J144" s="51"/>
      <c r="K144" s="51"/>
      <c r="L144" s="79"/>
      <c r="M144" s="43">
        <f t="shared" si="4"/>
        <v>0</v>
      </c>
      <c r="N144" s="44"/>
      <c r="O144" s="135"/>
      <c r="P144" s="45"/>
      <c r="Q144" s="18"/>
      <c r="R144" s="46"/>
      <c r="S144" s="31"/>
    </row>
    <row r="145" spans="1:19" s="47" customFormat="1" ht="36">
      <c r="A145" s="55" t="s">
        <v>167</v>
      </c>
      <c r="B145" s="40">
        <v>41467</v>
      </c>
      <c r="C145" s="40">
        <v>41477</v>
      </c>
      <c r="D145" s="49">
        <v>41477</v>
      </c>
      <c r="E145" s="40"/>
      <c r="F145" s="34">
        <v>38</v>
      </c>
      <c r="G145" s="33" t="s">
        <v>132</v>
      </c>
      <c r="H145" s="34" t="s">
        <v>48</v>
      </c>
      <c r="I145" s="34">
        <v>15</v>
      </c>
      <c r="J145" s="51">
        <v>15</v>
      </c>
      <c r="K145" s="51">
        <v>115349</v>
      </c>
      <c r="L145" s="52">
        <v>1600</v>
      </c>
      <c r="M145" s="43">
        <f t="shared" si="4"/>
        <v>24000</v>
      </c>
      <c r="N145" s="44"/>
      <c r="O145" s="135"/>
      <c r="P145" s="45" t="s">
        <v>135</v>
      </c>
      <c r="Q145" s="18" t="s">
        <v>29</v>
      </c>
      <c r="R145" s="46">
        <v>41318</v>
      </c>
      <c r="S145" s="31" t="s">
        <v>96</v>
      </c>
    </row>
    <row r="146" spans="1:19" s="47" customFormat="1" ht="36">
      <c r="A146" s="55"/>
      <c r="B146" s="40">
        <v>41467</v>
      </c>
      <c r="C146" s="40">
        <v>41477</v>
      </c>
      <c r="D146" s="49">
        <v>41477</v>
      </c>
      <c r="E146" s="40"/>
      <c r="F146" s="34">
        <v>51</v>
      </c>
      <c r="G146" s="33" t="s">
        <v>133</v>
      </c>
      <c r="H146" s="34" t="s">
        <v>48</v>
      </c>
      <c r="I146" s="34">
        <v>18</v>
      </c>
      <c r="J146" s="51">
        <v>18</v>
      </c>
      <c r="K146" s="51">
        <v>115349</v>
      </c>
      <c r="L146" s="52">
        <v>150</v>
      </c>
      <c r="M146" s="43">
        <f t="shared" si="4"/>
        <v>2700</v>
      </c>
      <c r="N146" s="44"/>
      <c r="O146" s="135"/>
      <c r="P146" s="45" t="s">
        <v>135</v>
      </c>
      <c r="Q146" s="18" t="s">
        <v>29</v>
      </c>
      <c r="R146" s="46">
        <v>41318</v>
      </c>
      <c r="S146" s="31" t="s">
        <v>96</v>
      </c>
    </row>
    <row r="147" spans="1:19" s="47" customFormat="1" ht="38.25">
      <c r="A147" s="55"/>
      <c r="B147" s="40">
        <v>41467</v>
      </c>
      <c r="C147" s="40">
        <v>41477</v>
      </c>
      <c r="D147" s="91" t="s">
        <v>185</v>
      </c>
      <c r="E147" s="40"/>
      <c r="F147" s="34">
        <v>52</v>
      </c>
      <c r="G147" s="33" t="s">
        <v>134</v>
      </c>
      <c r="H147" s="34" t="s">
        <v>48</v>
      </c>
      <c r="I147" s="34">
        <v>180</v>
      </c>
      <c r="J147" s="51">
        <v>180</v>
      </c>
      <c r="K147" s="51" t="s">
        <v>184</v>
      </c>
      <c r="L147" s="52">
        <v>945</v>
      </c>
      <c r="M147" s="43">
        <f t="shared" si="4"/>
        <v>170100</v>
      </c>
      <c r="N147" s="44"/>
      <c r="O147" s="135">
        <f>SUM(M145:M147)</f>
        <v>196800</v>
      </c>
      <c r="P147" s="45" t="s">
        <v>135</v>
      </c>
      <c r="Q147" s="18" t="s">
        <v>29</v>
      </c>
      <c r="R147" s="46">
        <v>41318</v>
      </c>
      <c r="S147" s="31" t="s">
        <v>96</v>
      </c>
    </row>
    <row r="148" spans="1:19" s="47" customFormat="1" ht="12.75">
      <c r="A148" s="55"/>
      <c r="B148" s="40"/>
      <c r="C148" s="40"/>
      <c r="D148" s="49"/>
      <c r="E148" s="40"/>
      <c r="F148" s="34"/>
      <c r="G148" s="33"/>
      <c r="H148" s="77"/>
      <c r="I148" s="78"/>
      <c r="J148" s="51"/>
      <c r="K148" s="51"/>
      <c r="L148" s="79"/>
      <c r="M148" s="43"/>
      <c r="N148" s="44"/>
      <c r="O148" s="135"/>
      <c r="P148" s="45"/>
      <c r="Q148" s="18"/>
      <c r="R148" s="46"/>
      <c r="S148" s="31"/>
    </row>
    <row r="149" spans="1:19" s="47" customFormat="1" ht="25.5">
      <c r="A149" s="55" t="s">
        <v>168</v>
      </c>
      <c r="B149" s="40">
        <v>41467</v>
      </c>
      <c r="C149" s="40">
        <v>41477</v>
      </c>
      <c r="D149" s="49">
        <v>41472</v>
      </c>
      <c r="E149" s="40"/>
      <c r="F149" s="34">
        <v>2</v>
      </c>
      <c r="G149" s="33" t="s">
        <v>159</v>
      </c>
      <c r="H149" s="34" t="s">
        <v>27</v>
      </c>
      <c r="I149" s="34">
        <v>18</v>
      </c>
      <c r="J149" s="51">
        <v>18</v>
      </c>
      <c r="K149" s="51">
        <v>302201</v>
      </c>
      <c r="L149" s="52">
        <v>146.2</v>
      </c>
      <c r="M149" s="43">
        <f t="shared" si="4"/>
        <v>2631.6</v>
      </c>
      <c r="N149" s="44"/>
      <c r="O149" s="135"/>
      <c r="P149" s="45" t="s">
        <v>49</v>
      </c>
      <c r="Q149" s="18" t="s">
        <v>50</v>
      </c>
      <c r="R149" s="46">
        <v>41319</v>
      </c>
      <c r="S149" s="31" t="s">
        <v>96</v>
      </c>
    </row>
    <row r="150" spans="1:19" s="47" customFormat="1" ht="38.25">
      <c r="A150" s="55"/>
      <c r="B150" s="40">
        <v>41467</v>
      </c>
      <c r="C150" s="40">
        <v>41477</v>
      </c>
      <c r="D150" s="49">
        <v>41472</v>
      </c>
      <c r="E150" s="40"/>
      <c r="F150" s="34">
        <v>12</v>
      </c>
      <c r="G150" s="33" t="s">
        <v>160</v>
      </c>
      <c r="H150" s="34" t="s">
        <v>27</v>
      </c>
      <c r="I150" s="34">
        <v>30</v>
      </c>
      <c r="J150" s="51">
        <v>30</v>
      </c>
      <c r="K150" s="51">
        <v>302201</v>
      </c>
      <c r="L150" s="52">
        <v>139.8</v>
      </c>
      <c r="M150" s="43">
        <f t="shared" si="4"/>
        <v>4194</v>
      </c>
      <c r="N150" s="44"/>
      <c r="O150" s="135"/>
      <c r="P150" s="45" t="s">
        <v>49</v>
      </c>
      <c r="Q150" s="18" t="s">
        <v>50</v>
      </c>
      <c r="R150" s="46">
        <v>41319</v>
      </c>
      <c r="S150" s="31" t="s">
        <v>96</v>
      </c>
    </row>
    <row r="151" spans="1:19" s="47" customFormat="1" ht="25.5">
      <c r="A151" s="55"/>
      <c r="B151" s="40">
        <v>41467</v>
      </c>
      <c r="C151" s="40">
        <v>41477</v>
      </c>
      <c r="D151" s="49">
        <v>41472</v>
      </c>
      <c r="E151" s="40"/>
      <c r="F151" s="34">
        <v>19</v>
      </c>
      <c r="G151" s="33" t="s">
        <v>161</v>
      </c>
      <c r="H151" s="34" t="s">
        <v>48</v>
      </c>
      <c r="I151" s="34">
        <v>26</v>
      </c>
      <c r="J151" s="51">
        <v>26</v>
      </c>
      <c r="K151" s="51">
        <v>302201</v>
      </c>
      <c r="L151" s="52">
        <v>109.25</v>
      </c>
      <c r="M151" s="43">
        <f t="shared" si="4"/>
        <v>2840.5</v>
      </c>
      <c r="N151" s="44"/>
      <c r="O151" s="135"/>
      <c r="P151" s="45" t="s">
        <v>49</v>
      </c>
      <c r="Q151" s="18" t="s">
        <v>50</v>
      </c>
      <c r="R151" s="46">
        <v>41319</v>
      </c>
      <c r="S151" s="31" t="s">
        <v>96</v>
      </c>
    </row>
    <row r="152" spans="1:19" s="47" customFormat="1" ht="25.5">
      <c r="A152" s="55"/>
      <c r="B152" s="40">
        <v>41467</v>
      </c>
      <c r="C152" s="40">
        <v>41477</v>
      </c>
      <c r="D152" s="49">
        <v>41472</v>
      </c>
      <c r="E152" s="40"/>
      <c r="F152" s="34">
        <v>23</v>
      </c>
      <c r="G152" s="33" t="s">
        <v>38</v>
      </c>
      <c r="H152" s="34" t="s">
        <v>27</v>
      </c>
      <c r="I152" s="34">
        <v>300</v>
      </c>
      <c r="J152" s="51">
        <v>300</v>
      </c>
      <c r="K152" s="51">
        <v>302208</v>
      </c>
      <c r="L152" s="52">
        <v>29.09</v>
      </c>
      <c r="M152" s="43">
        <f t="shared" si="4"/>
        <v>8727</v>
      </c>
      <c r="N152" s="44"/>
      <c r="O152" s="135"/>
      <c r="P152" s="45" t="s">
        <v>49</v>
      </c>
      <c r="Q152" s="18" t="s">
        <v>50</v>
      </c>
      <c r="R152" s="46">
        <v>41319</v>
      </c>
      <c r="S152" s="31" t="s">
        <v>96</v>
      </c>
    </row>
    <row r="153" spans="1:19" s="47" customFormat="1" ht="63.75">
      <c r="A153" s="55"/>
      <c r="B153" s="40">
        <v>41467</v>
      </c>
      <c r="C153" s="40">
        <v>41477</v>
      </c>
      <c r="D153" s="56"/>
      <c r="E153" s="56" t="s">
        <v>181</v>
      </c>
      <c r="F153" s="34">
        <v>34</v>
      </c>
      <c r="G153" s="33" t="s">
        <v>41</v>
      </c>
      <c r="H153" s="34" t="s">
        <v>27</v>
      </c>
      <c r="I153" s="34">
        <v>45</v>
      </c>
      <c r="J153" s="51"/>
      <c r="K153" s="51"/>
      <c r="L153" s="52">
        <v>121.92</v>
      </c>
      <c r="M153" s="43"/>
      <c r="N153" s="44"/>
      <c r="O153" s="135"/>
      <c r="P153" s="45" t="s">
        <v>49</v>
      </c>
      <c r="Q153" s="18" t="s">
        <v>50</v>
      </c>
      <c r="R153" s="46">
        <v>41319</v>
      </c>
      <c r="S153" s="31" t="s">
        <v>96</v>
      </c>
    </row>
    <row r="154" spans="1:19" s="47" customFormat="1" ht="25.5">
      <c r="A154" s="55"/>
      <c r="B154" s="40">
        <v>41467</v>
      </c>
      <c r="C154" s="40">
        <v>41477</v>
      </c>
      <c r="D154" s="49">
        <v>41472</v>
      </c>
      <c r="E154" s="40"/>
      <c r="F154" s="34">
        <v>44</v>
      </c>
      <c r="G154" s="33" t="s">
        <v>42</v>
      </c>
      <c r="H154" s="34" t="s">
        <v>27</v>
      </c>
      <c r="I154" s="34">
        <v>50</v>
      </c>
      <c r="J154" s="51">
        <v>50</v>
      </c>
      <c r="K154" s="51">
        <v>302201</v>
      </c>
      <c r="L154" s="52">
        <v>259.91</v>
      </c>
      <c r="M154" s="43">
        <f t="shared" si="4"/>
        <v>12995.500000000002</v>
      </c>
      <c r="N154" s="44"/>
      <c r="O154" s="135"/>
      <c r="P154" s="45" t="s">
        <v>49</v>
      </c>
      <c r="Q154" s="18" t="s">
        <v>50</v>
      </c>
      <c r="R154" s="46">
        <v>41319</v>
      </c>
      <c r="S154" s="31" t="s">
        <v>96</v>
      </c>
    </row>
    <row r="155" spans="1:19" s="47" customFormat="1" ht="51">
      <c r="A155" s="55"/>
      <c r="B155" s="40">
        <v>41467</v>
      </c>
      <c r="C155" s="40">
        <v>41477</v>
      </c>
      <c r="D155" s="49">
        <v>41472</v>
      </c>
      <c r="E155" s="40"/>
      <c r="F155" s="34">
        <v>57</v>
      </c>
      <c r="G155" s="33" t="s">
        <v>162</v>
      </c>
      <c r="H155" s="34" t="s">
        <v>27</v>
      </c>
      <c r="I155" s="34">
        <v>58</v>
      </c>
      <c r="J155" s="51">
        <v>58</v>
      </c>
      <c r="K155" s="51">
        <v>302208</v>
      </c>
      <c r="L155" s="52">
        <v>620</v>
      </c>
      <c r="M155" s="43">
        <f t="shared" si="4"/>
        <v>35960</v>
      </c>
      <c r="N155" s="44"/>
      <c r="O155" s="135"/>
      <c r="P155" s="45" t="s">
        <v>49</v>
      </c>
      <c r="Q155" s="18" t="s">
        <v>50</v>
      </c>
      <c r="R155" s="46">
        <v>41319</v>
      </c>
      <c r="S155" s="31" t="s">
        <v>96</v>
      </c>
    </row>
    <row r="156" spans="1:19" s="47" customFormat="1" ht="15" customHeight="1">
      <c r="A156" s="55"/>
      <c r="B156" s="40">
        <v>41467</v>
      </c>
      <c r="C156" s="40">
        <v>41477</v>
      </c>
      <c r="D156" s="49">
        <v>41472</v>
      </c>
      <c r="E156" s="40"/>
      <c r="F156" s="34">
        <v>75</v>
      </c>
      <c r="G156" s="33" t="s">
        <v>45</v>
      </c>
      <c r="H156" s="34" t="s">
        <v>27</v>
      </c>
      <c r="I156" s="34">
        <v>20</v>
      </c>
      <c r="J156" s="51">
        <v>20</v>
      </c>
      <c r="K156" s="51">
        <v>302201</v>
      </c>
      <c r="L156" s="52">
        <v>160</v>
      </c>
      <c r="M156" s="43">
        <f t="shared" si="4"/>
        <v>3200</v>
      </c>
      <c r="N156" s="44"/>
      <c r="O156" s="135"/>
      <c r="P156" s="45" t="s">
        <v>49</v>
      </c>
      <c r="Q156" s="18" t="s">
        <v>50</v>
      </c>
      <c r="R156" s="46">
        <v>41319</v>
      </c>
      <c r="S156" s="31" t="s">
        <v>96</v>
      </c>
    </row>
    <row r="157" spans="1:19" s="47" customFormat="1" ht="25.5">
      <c r="A157" s="55"/>
      <c r="B157" s="40">
        <v>41467</v>
      </c>
      <c r="C157" s="40">
        <v>41477</v>
      </c>
      <c r="D157" s="49">
        <v>41486</v>
      </c>
      <c r="E157" s="40"/>
      <c r="F157" s="34">
        <v>76</v>
      </c>
      <c r="G157" s="33" t="s">
        <v>46</v>
      </c>
      <c r="H157" s="34" t="s">
        <v>27</v>
      </c>
      <c r="I157" s="34">
        <v>16</v>
      </c>
      <c r="J157" s="51">
        <v>16</v>
      </c>
      <c r="K157" s="51">
        <v>309529</v>
      </c>
      <c r="L157" s="52">
        <v>165</v>
      </c>
      <c r="M157" s="43">
        <f t="shared" si="4"/>
        <v>2640</v>
      </c>
      <c r="N157" s="44"/>
      <c r="O157" s="135"/>
      <c r="P157" s="45" t="s">
        <v>49</v>
      </c>
      <c r="Q157" s="18" t="s">
        <v>50</v>
      </c>
      <c r="R157" s="46">
        <v>41319</v>
      </c>
      <c r="S157" s="31" t="s">
        <v>96</v>
      </c>
    </row>
    <row r="158" spans="1:19" s="47" customFormat="1" ht="25.5">
      <c r="A158" s="55"/>
      <c r="B158" s="40">
        <v>41467</v>
      </c>
      <c r="C158" s="40">
        <v>41477</v>
      </c>
      <c r="D158" s="49">
        <v>41472</v>
      </c>
      <c r="E158" s="40"/>
      <c r="F158" s="34">
        <v>78</v>
      </c>
      <c r="G158" s="33" t="s">
        <v>47</v>
      </c>
      <c r="H158" s="34" t="s">
        <v>27</v>
      </c>
      <c r="I158" s="34">
        <v>60</v>
      </c>
      <c r="J158" s="51">
        <v>60</v>
      </c>
      <c r="K158" s="51">
        <v>302201</v>
      </c>
      <c r="L158" s="52">
        <v>47.65</v>
      </c>
      <c r="M158" s="43">
        <f t="shared" si="4"/>
        <v>2859</v>
      </c>
      <c r="N158" s="44"/>
      <c r="O158" s="135">
        <f>SUM(M149:M158)</f>
        <v>76047.6</v>
      </c>
      <c r="P158" s="45" t="s">
        <v>49</v>
      </c>
      <c r="Q158" s="18" t="s">
        <v>50</v>
      </c>
      <c r="R158" s="46">
        <v>41319</v>
      </c>
      <c r="S158" s="31" t="s">
        <v>96</v>
      </c>
    </row>
    <row r="159" spans="1:19" s="47" customFormat="1" ht="12.75">
      <c r="A159" s="55"/>
      <c r="B159" s="40"/>
      <c r="C159" s="40"/>
      <c r="D159" s="49"/>
      <c r="E159" s="40"/>
      <c r="F159" s="34"/>
      <c r="G159" s="33"/>
      <c r="H159" s="34"/>
      <c r="I159" s="34"/>
      <c r="J159" s="51"/>
      <c r="K159" s="51"/>
      <c r="L159" s="52"/>
      <c r="M159" s="43"/>
      <c r="N159" s="44"/>
      <c r="O159" s="135"/>
      <c r="P159" s="45"/>
      <c r="Q159" s="18"/>
      <c r="R159" s="46"/>
      <c r="S159" s="31"/>
    </row>
    <row r="160" spans="1:19" s="47" customFormat="1" ht="12.75">
      <c r="A160" s="112"/>
      <c r="B160" s="113"/>
      <c r="C160" s="113"/>
      <c r="D160" s="128"/>
      <c r="E160" s="113"/>
      <c r="F160" s="115"/>
      <c r="G160" s="116" t="s">
        <v>190</v>
      </c>
      <c r="H160" s="117"/>
      <c r="I160" s="118"/>
      <c r="J160" s="129"/>
      <c r="K160" s="129"/>
      <c r="L160" s="120"/>
      <c r="M160" s="121"/>
      <c r="N160" s="122"/>
      <c r="O160" s="136">
        <f>SUM(O161:O325)</f>
        <v>4490057.92</v>
      </c>
      <c r="P160" s="123"/>
      <c r="Q160" s="124"/>
      <c r="R160" s="125"/>
      <c r="S160" s="126"/>
    </row>
    <row r="161" spans="1:19" s="47" customFormat="1" ht="12.75">
      <c r="A161" s="39"/>
      <c r="B161" s="40"/>
      <c r="C161" s="40"/>
      <c r="D161" s="72"/>
      <c r="E161" s="40"/>
      <c r="F161" s="75"/>
      <c r="G161" s="86"/>
      <c r="H161" s="77"/>
      <c r="I161" s="78"/>
      <c r="J161" s="51"/>
      <c r="K161" s="51"/>
      <c r="L161" s="79"/>
      <c r="M161" s="43"/>
      <c r="N161" s="44"/>
      <c r="O161" s="135"/>
      <c r="P161" s="45"/>
      <c r="Q161" s="18"/>
      <c r="R161" s="46"/>
      <c r="S161" s="31"/>
    </row>
    <row r="162" spans="1:19" s="47" customFormat="1" ht="25.5">
      <c r="A162" s="39" t="s">
        <v>187</v>
      </c>
      <c r="B162" s="40">
        <v>41562</v>
      </c>
      <c r="C162" s="40">
        <v>41572</v>
      </c>
      <c r="D162" s="49">
        <v>41568</v>
      </c>
      <c r="E162" s="40"/>
      <c r="F162" s="34">
        <v>1</v>
      </c>
      <c r="G162" s="33" t="s">
        <v>51</v>
      </c>
      <c r="H162" s="34" t="s">
        <v>27</v>
      </c>
      <c r="I162" s="34">
        <v>10</v>
      </c>
      <c r="J162" s="51">
        <v>10</v>
      </c>
      <c r="K162" s="51" t="s">
        <v>191</v>
      </c>
      <c r="L162" s="52">
        <v>5444.36</v>
      </c>
      <c r="M162" s="43">
        <f>+L162*J162</f>
        <v>54443.6</v>
      </c>
      <c r="N162" s="44"/>
      <c r="O162" s="135"/>
      <c r="P162" s="45" t="s">
        <v>66</v>
      </c>
      <c r="Q162" s="18" t="s">
        <v>68</v>
      </c>
      <c r="R162" s="46">
        <v>41319</v>
      </c>
      <c r="S162" s="31" t="s">
        <v>96</v>
      </c>
    </row>
    <row r="163" spans="1:19" s="47" customFormat="1" ht="25.5">
      <c r="A163" s="39"/>
      <c r="B163" s="40"/>
      <c r="C163" s="40"/>
      <c r="D163" s="49">
        <v>41568</v>
      </c>
      <c r="E163" s="40"/>
      <c r="F163" s="34">
        <v>7</v>
      </c>
      <c r="G163" s="33" t="s">
        <v>157</v>
      </c>
      <c r="H163" s="34" t="s">
        <v>48</v>
      </c>
      <c r="I163" s="34">
        <v>48</v>
      </c>
      <c r="J163" s="51">
        <v>48</v>
      </c>
      <c r="K163" s="51" t="s">
        <v>192</v>
      </c>
      <c r="L163" s="52">
        <v>1001</v>
      </c>
      <c r="M163" s="43">
        <f aca="true" t="shared" si="5" ref="M163:M169">+L163*J163</f>
        <v>48048</v>
      </c>
      <c r="N163" s="44"/>
      <c r="O163" s="135"/>
      <c r="P163" s="45" t="s">
        <v>66</v>
      </c>
      <c r="Q163" s="18" t="s">
        <v>68</v>
      </c>
      <c r="R163" s="46">
        <v>41319</v>
      </c>
      <c r="S163" s="31" t="s">
        <v>96</v>
      </c>
    </row>
    <row r="164" spans="1:19" s="47" customFormat="1" ht="25.5">
      <c r="A164" s="39"/>
      <c r="B164" s="40"/>
      <c r="C164" s="40"/>
      <c r="D164" s="49">
        <v>41572</v>
      </c>
      <c r="E164" s="40"/>
      <c r="F164" s="34">
        <v>9</v>
      </c>
      <c r="G164" s="33" t="s">
        <v>118</v>
      </c>
      <c r="H164" s="34" t="s">
        <v>48</v>
      </c>
      <c r="I164" s="34">
        <v>38</v>
      </c>
      <c r="J164" s="51">
        <v>38</v>
      </c>
      <c r="K164" s="51" t="s">
        <v>193</v>
      </c>
      <c r="L164" s="52">
        <v>171.17</v>
      </c>
      <c r="M164" s="43">
        <f t="shared" si="5"/>
        <v>6504.459999999999</v>
      </c>
      <c r="N164" s="44"/>
      <c r="O164" s="135"/>
      <c r="P164" s="45" t="s">
        <v>66</v>
      </c>
      <c r="Q164" s="18" t="s">
        <v>68</v>
      </c>
      <c r="R164" s="46">
        <v>41319</v>
      </c>
      <c r="S164" s="31" t="s">
        <v>96</v>
      </c>
    </row>
    <row r="165" spans="1:19" s="47" customFormat="1" ht="25.5">
      <c r="A165" s="39"/>
      <c r="B165" s="36"/>
      <c r="C165" s="36"/>
      <c r="D165" s="49">
        <v>41568</v>
      </c>
      <c r="E165" s="40"/>
      <c r="F165" s="34">
        <v>58</v>
      </c>
      <c r="G165" s="33" t="s">
        <v>57</v>
      </c>
      <c r="H165" s="34" t="s">
        <v>27</v>
      </c>
      <c r="I165" s="34">
        <v>169</v>
      </c>
      <c r="J165" s="51">
        <v>169</v>
      </c>
      <c r="K165" s="51" t="s">
        <v>194</v>
      </c>
      <c r="L165" s="52">
        <v>679.14</v>
      </c>
      <c r="M165" s="43">
        <f t="shared" si="5"/>
        <v>114774.66</v>
      </c>
      <c r="N165" s="44"/>
      <c r="O165" s="135"/>
      <c r="P165" s="45" t="s">
        <v>66</v>
      </c>
      <c r="Q165" s="18" t="s">
        <v>68</v>
      </c>
      <c r="R165" s="46">
        <v>41319</v>
      </c>
      <c r="S165" s="31" t="s">
        <v>96</v>
      </c>
    </row>
    <row r="166" spans="1:19" s="47" customFormat="1" ht="25.5">
      <c r="A166" s="39"/>
      <c r="B166" s="40"/>
      <c r="C166" s="40"/>
      <c r="D166" s="49">
        <v>41568</v>
      </c>
      <c r="E166" s="40"/>
      <c r="F166" s="34">
        <v>65</v>
      </c>
      <c r="G166" s="33" t="s">
        <v>60</v>
      </c>
      <c r="H166" s="34" t="s">
        <v>27</v>
      </c>
      <c r="I166" s="75">
        <v>32</v>
      </c>
      <c r="J166" s="51">
        <v>32</v>
      </c>
      <c r="K166" s="51" t="s">
        <v>195</v>
      </c>
      <c r="L166" s="52">
        <v>3750</v>
      </c>
      <c r="M166" s="43">
        <f t="shared" si="5"/>
        <v>120000</v>
      </c>
      <c r="N166" s="44"/>
      <c r="O166" s="135"/>
      <c r="P166" s="45" t="s">
        <v>66</v>
      </c>
      <c r="Q166" s="18" t="s">
        <v>68</v>
      </c>
      <c r="R166" s="46">
        <v>41319</v>
      </c>
      <c r="S166" s="31" t="s">
        <v>96</v>
      </c>
    </row>
    <row r="167" spans="1:19" s="47" customFormat="1" ht="24">
      <c r="A167" s="39"/>
      <c r="B167" s="40"/>
      <c r="C167" s="40"/>
      <c r="D167" s="49">
        <v>41571</v>
      </c>
      <c r="E167" s="40"/>
      <c r="F167" s="34">
        <v>69</v>
      </c>
      <c r="G167" s="33" t="s">
        <v>188</v>
      </c>
      <c r="H167" s="34" t="s">
        <v>48</v>
      </c>
      <c r="I167" s="34">
        <v>36</v>
      </c>
      <c r="J167" s="51">
        <v>36</v>
      </c>
      <c r="K167" s="51" t="s">
        <v>196</v>
      </c>
      <c r="L167" s="52">
        <v>7279.86</v>
      </c>
      <c r="M167" s="43">
        <f t="shared" si="5"/>
        <v>262074.96</v>
      </c>
      <c r="N167" s="44"/>
      <c r="O167" s="135"/>
      <c r="P167" s="45" t="s">
        <v>66</v>
      </c>
      <c r="Q167" s="18" t="s">
        <v>68</v>
      </c>
      <c r="R167" s="46">
        <v>41319</v>
      </c>
      <c r="S167" s="31" t="s">
        <v>96</v>
      </c>
    </row>
    <row r="168" spans="1:19" s="47" customFormat="1" ht="24">
      <c r="A168" s="39"/>
      <c r="B168" s="40"/>
      <c r="C168" s="40"/>
      <c r="D168" s="49">
        <v>41568</v>
      </c>
      <c r="E168" s="40"/>
      <c r="F168" s="34">
        <v>70</v>
      </c>
      <c r="G168" s="33" t="s">
        <v>189</v>
      </c>
      <c r="H168" s="34" t="s">
        <v>48</v>
      </c>
      <c r="I168" s="34">
        <v>11</v>
      </c>
      <c r="J168" s="51">
        <v>11</v>
      </c>
      <c r="K168" s="51" t="s">
        <v>197</v>
      </c>
      <c r="L168" s="52">
        <v>1691.28</v>
      </c>
      <c r="M168" s="43">
        <f t="shared" si="5"/>
        <v>18604.079999999998</v>
      </c>
      <c r="N168" s="44"/>
      <c r="O168" s="135"/>
      <c r="P168" s="45" t="s">
        <v>66</v>
      </c>
      <c r="Q168" s="18" t="s">
        <v>68</v>
      </c>
      <c r="R168" s="46">
        <v>41319</v>
      </c>
      <c r="S168" s="31" t="s">
        <v>96</v>
      </c>
    </row>
    <row r="169" spans="1:19" s="47" customFormat="1" ht="38.25">
      <c r="A169" s="39"/>
      <c r="B169" s="40"/>
      <c r="C169" s="40"/>
      <c r="D169" s="49">
        <v>41568</v>
      </c>
      <c r="E169" s="40"/>
      <c r="F169" s="34">
        <v>72</v>
      </c>
      <c r="G169" s="33" t="s">
        <v>63</v>
      </c>
      <c r="H169" s="34" t="s">
        <v>27</v>
      </c>
      <c r="I169" s="34">
        <v>35</v>
      </c>
      <c r="J169" s="51">
        <v>35</v>
      </c>
      <c r="K169" s="51" t="s">
        <v>198</v>
      </c>
      <c r="L169" s="52">
        <v>21689.71</v>
      </c>
      <c r="M169" s="43">
        <f t="shared" si="5"/>
        <v>759139.85</v>
      </c>
      <c r="N169" s="44"/>
      <c r="O169" s="135">
        <f>SUM(M162:M169)</f>
        <v>1383589.6099999999</v>
      </c>
      <c r="P169" s="45" t="s">
        <v>66</v>
      </c>
      <c r="Q169" s="18" t="s">
        <v>68</v>
      </c>
      <c r="R169" s="46">
        <v>41319</v>
      </c>
      <c r="S169" s="31" t="s">
        <v>96</v>
      </c>
    </row>
    <row r="170" spans="1:19" s="47" customFormat="1" ht="12.75">
      <c r="A170" s="39"/>
      <c r="B170" s="40"/>
      <c r="C170" s="40"/>
      <c r="D170" s="49"/>
      <c r="E170" s="40"/>
      <c r="F170" s="34"/>
      <c r="G170" s="33"/>
      <c r="H170" s="34"/>
      <c r="I170" s="34"/>
      <c r="J170" s="51"/>
      <c r="K170" s="51"/>
      <c r="L170" s="52"/>
      <c r="M170" s="43"/>
      <c r="N170" s="44"/>
      <c r="O170" s="135"/>
      <c r="P170" s="45"/>
      <c r="Q170" s="18"/>
      <c r="R170" s="46"/>
      <c r="S170" s="31"/>
    </row>
    <row r="171" spans="1:19" s="47" customFormat="1" ht="51">
      <c r="A171" s="39" t="s">
        <v>199</v>
      </c>
      <c r="B171" s="40">
        <v>41562</v>
      </c>
      <c r="C171" s="40">
        <v>41572</v>
      </c>
      <c r="D171" s="58"/>
      <c r="E171" s="57" t="s">
        <v>229</v>
      </c>
      <c r="F171" s="34">
        <v>36</v>
      </c>
      <c r="G171" s="33" t="s">
        <v>200</v>
      </c>
      <c r="H171" s="34" t="s">
        <v>48</v>
      </c>
      <c r="I171" s="34">
        <v>16</v>
      </c>
      <c r="J171" s="51"/>
      <c r="K171" s="51"/>
      <c r="L171" s="52">
        <v>372.22</v>
      </c>
      <c r="M171" s="43">
        <f>+L171*J171</f>
        <v>0</v>
      </c>
      <c r="N171" s="44"/>
      <c r="O171" s="135"/>
      <c r="P171" s="45" t="s">
        <v>79</v>
      </c>
      <c r="Q171" s="18" t="s">
        <v>80</v>
      </c>
      <c r="R171" s="46">
        <v>41320</v>
      </c>
      <c r="S171" s="31" t="s">
        <v>96</v>
      </c>
    </row>
    <row r="172" spans="1:19" s="47" customFormat="1" ht="25.5">
      <c r="A172" s="39"/>
      <c r="B172" s="40"/>
      <c r="C172" s="40"/>
      <c r="D172" s="49">
        <v>41572</v>
      </c>
      <c r="E172" s="49"/>
      <c r="F172" s="34">
        <v>42</v>
      </c>
      <c r="G172" s="33" t="s">
        <v>124</v>
      </c>
      <c r="H172" s="34" t="s">
        <v>27</v>
      </c>
      <c r="I172" s="34">
        <v>86</v>
      </c>
      <c r="J172" s="51">
        <v>86</v>
      </c>
      <c r="K172" s="51">
        <v>48292</v>
      </c>
      <c r="L172" s="52">
        <v>1460.55</v>
      </c>
      <c r="M172" s="43">
        <f>+L172*J172</f>
        <v>125607.3</v>
      </c>
      <c r="N172" s="44"/>
      <c r="O172" s="135">
        <f>SUM(M171:M172)</f>
        <v>125607.3</v>
      </c>
      <c r="P172" s="45" t="s">
        <v>79</v>
      </c>
      <c r="Q172" s="18" t="s">
        <v>80</v>
      </c>
      <c r="R172" s="46">
        <v>41320</v>
      </c>
      <c r="S172" s="31" t="s">
        <v>96</v>
      </c>
    </row>
    <row r="173" spans="1:19" s="47" customFormat="1" ht="12.75">
      <c r="A173" s="39"/>
      <c r="B173" s="40"/>
      <c r="C173" s="40"/>
      <c r="D173" s="72"/>
      <c r="E173" s="40"/>
      <c r="F173" s="75"/>
      <c r="G173" s="76"/>
      <c r="H173" s="77"/>
      <c r="I173" s="78"/>
      <c r="J173" s="51"/>
      <c r="K173" s="51"/>
      <c r="L173" s="79"/>
      <c r="M173" s="43"/>
      <c r="N173" s="44"/>
      <c r="O173" s="135"/>
      <c r="P173" s="45"/>
      <c r="Q173" s="18"/>
      <c r="R173" s="46"/>
      <c r="S173" s="31"/>
    </row>
    <row r="174" spans="1:19" s="47" customFormat="1" ht="38.25">
      <c r="A174" s="39" t="s">
        <v>201</v>
      </c>
      <c r="B174" s="40">
        <v>41562</v>
      </c>
      <c r="C174" s="40">
        <v>41572</v>
      </c>
      <c r="D174" s="49">
        <v>41572</v>
      </c>
      <c r="E174" s="40"/>
      <c r="F174" s="34">
        <v>16</v>
      </c>
      <c r="G174" s="33" t="s">
        <v>69</v>
      </c>
      <c r="H174" s="34" t="s">
        <v>48</v>
      </c>
      <c r="I174" s="34">
        <v>57</v>
      </c>
      <c r="J174" s="51">
        <v>57</v>
      </c>
      <c r="K174" s="51">
        <v>74747</v>
      </c>
      <c r="L174" s="52">
        <v>104.54</v>
      </c>
      <c r="M174" s="43">
        <f>+L174*J174</f>
        <v>5958.780000000001</v>
      </c>
      <c r="N174" s="44"/>
      <c r="O174" s="135"/>
      <c r="P174" s="45" t="s">
        <v>76</v>
      </c>
      <c r="Q174" s="18" t="s">
        <v>77</v>
      </c>
      <c r="R174" s="46">
        <v>41320</v>
      </c>
      <c r="S174" s="31" t="s">
        <v>96</v>
      </c>
    </row>
    <row r="175" spans="1:19" s="47" customFormat="1" ht="24">
      <c r="A175" s="39"/>
      <c r="B175" s="40"/>
      <c r="C175" s="40"/>
      <c r="D175" s="49">
        <v>41570</v>
      </c>
      <c r="E175" s="40"/>
      <c r="F175" s="34">
        <v>63</v>
      </c>
      <c r="G175" s="33" t="s">
        <v>122</v>
      </c>
      <c r="H175" s="34" t="s">
        <v>48</v>
      </c>
      <c r="I175" s="34">
        <v>24</v>
      </c>
      <c r="J175" s="51">
        <v>24</v>
      </c>
      <c r="K175" s="51">
        <v>74308</v>
      </c>
      <c r="L175" s="52">
        <v>371.33</v>
      </c>
      <c r="M175" s="43">
        <f>+L175*J175</f>
        <v>8911.92</v>
      </c>
      <c r="N175" s="44"/>
      <c r="O175" s="135">
        <f>SUM(M174:M175)</f>
        <v>14870.7</v>
      </c>
      <c r="P175" s="45" t="s">
        <v>76</v>
      </c>
      <c r="Q175" s="18" t="s">
        <v>77</v>
      </c>
      <c r="R175" s="46">
        <v>41320</v>
      </c>
      <c r="S175" s="31" t="s">
        <v>96</v>
      </c>
    </row>
    <row r="176" spans="1:19" s="47" customFormat="1" ht="12.75">
      <c r="A176" s="39"/>
      <c r="B176" s="40"/>
      <c r="C176" s="40"/>
      <c r="D176" s="72"/>
      <c r="E176" s="40"/>
      <c r="F176" s="75"/>
      <c r="G176" s="76"/>
      <c r="H176" s="77"/>
      <c r="I176" s="78"/>
      <c r="J176" s="51"/>
      <c r="K176" s="51"/>
      <c r="L176" s="79"/>
      <c r="M176" s="43"/>
      <c r="N176" s="44"/>
      <c r="O176" s="135"/>
      <c r="P176" s="45"/>
      <c r="Q176" s="18"/>
      <c r="R176" s="46"/>
      <c r="S176" s="31"/>
    </row>
    <row r="177" spans="1:19" s="47" customFormat="1" ht="25.5">
      <c r="A177" s="39" t="s">
        <v>202</v>
      </c>
      <c r="B177" s="40">
        <v>41562</v>
      </c>
      <c r="C177" s="40">
        <v>41572</v>
      </c>
      <c r="D177" s="49">
        <v>41572</v>
      </c>
      <c r="E177" s="40"/>
      <c r="F177" s="34">
        <v>2</v>
      </c>
      <c r="G177" s="33" t="s">
        <v>159</v>
      </c>
      <c r="H177" s="34" t="s">
        <v>27</v>
      </c>
      <c r="I177" s="34">
        <v>12</v>
      </c>
      <c r="J177" s="51">
        <v>12</v>
      </c>
      <c r="K177" s="51">
        <v>2327851</v>
      </c>
      <c r="L177" s="52">
        <v>146.2</v>
      </c>
      <c r="M177" s="43">
        <f>+L177*J177</f>
        <v>1754.3999999999999</v>
      </c>
      <c r="N177" s="44"/>
      <c r="O177" s="135"/>
      <c r="P177" s="45" t="s">
        <v>49</v>
      </c>
      <c r="Q177" s="18" t="s">
        <v>50</v>
      </c>
      <c r="R177" s="46">
        <v>41319</v>
      </c>
      <c r="S177" s="31" t="s">
        <v>96</v>
      </c>
    </row>
    <row r="178" spans="1:19" s="47" customFormat="1" ht="25.5">
      <c r="A178" s="39"/>
      <c r="B178" s="40"/>
      <c r="C178" s="40"/>
      <c r="D178" s="49">
        <v>41570</v>
      </c>
      <c r="E178" s="40"/>
      <c r="F178" s="34">
        <v>3</v>
      </c>
      <c r="G178" s="33" t="s">
        <v>203</v>
      </c>
      <c r="H178" s="34" t="s">
        <v>27</v>
      </c>
      <c r="I178" s="34">
        <v>28</v>
      </c>
      <c r="J178" s="51">
        <v>28</v>
      </c>
      <c r="K178" s="51">
        <v>2325291</v>
      </c>
      <c r="L178" s="52">
        <v>365</v>
      </c>
      <c r="M178" s="43">
        <f aca="true" t="shared" si="6" ref="M178:M227">+L178*J178</f>
        <v>10220</v>
      </c>
      <c r="N178" s="44"/>
      <c r="O178" s="135"/>
      <c r="P178" s="45" t="s">
        <v>49</v>
      </c>
      <c r="Q178" s="18" t="s">
        <v>50</v>
      </c>
      <c r="R178" s="46">
        <v>41319</v>
      </c>
      <c r="S178" s="31" t="s">
        <v>96</v>
      </c>
    </row>
    <row r="179" spans="1:19" s="47" customFormat="1" ht="29.25" customHeight="1">
      <c r="A179" s="39"/>
      <c r="B179" s="40"/>
      <c r="C179" s="40"/>
      <c r="D179" s="49">
        <v>41570</v>
      </c>
      <c r="E179" s="40"/>
      <c r="F179" s="34">
        <v>12</v>
      </c>
      <c r="G179" s="33" t="s">
        <v>160</v>
      </c>
      <c r="H179" s="34" t="s">
        <v>27</v>
      </c>
      <c r="I179" s="34">
        <v>40</v>
      </c>
      <c r="J179" s="51">
        <v>40</v>
      </c>
      <c r="K179" s="51">
        <v>2325292</v>
      </c>
      <c r="L179" s="52">
        <v>139.8</v>
      </c>
      <c r="M179" s="43">
        <f t="shared" si="6"/>
        <v>5592</v>
      </c>
      <c r="N179" s="44"/>
      <c r="O179" s="135"/>
      <c r="P179" s="45" t="s">
        <v>49</v>
      </c>
      <c r="Q179" s="18" t="s">
        <v>50</v>
      </c>
      <c r="R179" s="46">
        <v>41319</v>
      </c>
      <c r="S179" s="31" t="s">
        <v>96</v>
      </c>
    </row>
    <row r="180" spans="1:19" s="47" customFormat="1" ht="38.25">
      <c r="A180" s="39"/>
      <c r="B180" s="40"/>
      <c r="C180" s="40"/>
      <c r="D180" s="49">
        <v>41570</v>
      </c>
      <c r="E180" s="40"/>
      <c r="F180" s="34">
        <v>14</v>
      </c>
      <c r="G180" s="33" t="s">
        <v>204</v>
      </c>
      <c r="H180" s="34" t="s">
        <v>48</v>
      </c>
      <c r="I180" s="34">
        <v>50</v>
      </c>
      <c r="J180" s="51">
        <v>50</v>
      </c>
      <c r="K180" s="51">
        <v>2325291</v>
      </c>
      <c r="L180" s="52">
        <v>103.63</v>
      </c>
      <c r="M180" s="43">
        <f t="shared" si="6"/>
        <v>5181.5</v>
      </c>
      <c r="N180" s="44"/>
      <c r="O180" s="135"/>
      <c r="P180" s="45" t="s">
        <v>49</v>
      </c>
      <c r="Q180" s="18" t="s">
        <v>50</v>
      </c>
      <c r="R180" s="46">
        <v>41319</v>
      </c>
      <c r="S180" s="31" t="s">
        <v>96</v>
      </c>
    </row>
    <row r="181" spans="1:19" s="47" customFormat="1" ht="25.5">
      <c r="A181" s="39"/>
      <c r="B181" s="40"/>
      <c r="C181" s="40"/>
      <c r="D181" s="49">
        <v>41570</v>
      </c>
      <c r="E181" s="40"/>
      <c r="F181" s="34">
        <v>18</v>
      </c>
      <c r="G181" s="33" t="s">
        <v>37</v>
      </c>
      <c r="H181" s="34" t="s">
        <v>27</v>
      </c>
      <c r="I181" s="34">
        <v>90</v>
      </c>
      <c r="J181" s="51">
        <v>90</v>
      </c>
      <c r="K181" s="51">
        <v>2325291</v>
      </c>
      <c r="L181" s="52">
        <v>132.53</v>
      </c>
      <c r="M181" s="43">
        <f t="shared" si="6"/>
        <v>11927.7</v>
      </c>
      <c r="N181" s="44"/>
      <c r="O181" s="135"/>
      <c r="P181" s="45" t="s">
        <v>49</v>
      </c>
      <c r="Q181" s="18" t="s">
        <v>50</v>
      </c>
      <c r="R181" s="46">
        <v>41319</v>
      </c>
      <c r="S181" s="31" t="s">
        <v>96</v>
      </c>
    </row>
    <row r="182" spans="1:19" s="47" customFormat="1" ht="25.5">
      <c r="A182" s="39"/>
      <c r="B182" s="40"/>
      <c r="C182" s="40"/>
      <c r="D182" s="49" t="s">
        <v>227</v>
      </c>
      <c r="E182" s="40"/>
      <c r="F182" s="34">
        <v>19</v>
      </c>
      <c r="G182" s="33" t="s">
        <v>161</v>
      </c>
      <c r="H182" s="34" t="s">
        <v>48</v>
      </c>
      <c r="I182" s="34">
        <v>63</v>
      </c>
      <c r="J182" s="51">
        <v>63</v>
      </c>
      <c r="K182" s="51">
        <v>2324820</v>
      </c>
      <c r="L182" s="52">
        <v>109.25</v>
      </c>
      <c r="M182" s="43">
        <f t="shared" si="6"/>
        <v>6882.75</v>
      </c>
      <c r="N182" s="44"/>
      <c r="O182" s="135"/>
      <c r="P182" s="45" t="s">
        <v>49</v>
      </c>
      <c r="Q182" s="18" t="s">
        <v>50</v>
      </c>
      <c r="R182" s="46">
        <v>41319</v>
      </c>
      <c r="S182" s="31" t="s">
        <v>96</v>
      </c>
    </row>
    <row r="183" spans="1:19" s="47" customFormat="1" ht="25.5">
      <c r="A183" s="39"/>
      <c r="B183" s="36"/>
      <c r="C183" s="36"/>
      <c r="D183" s="49">
        <v>41572</v>
      </c>
      <c r="E183" s="40"/>
      <c r="F183" s="34">
        <v>20</v>
      </c>
      <c r="G183" s="33" t="s">
        <v>205</v>
      </c>
      <c r="H183" s="34" t="s">
        <v>48</v>
      </c>
      <c r="I183" s="38">
        <v>88</v>
      </c>
      <c r="J183" s="51">
        <v>88</v>
      </c>
      <c r="K183" s="51">
        <v>2326016</v>
      </c>
      <c r="L183" s="42">
        <v>102.97</v>
      </c>
      <c r="M183" s="43">
        <f t="shared" si="6"/>
        <v>9061.36</v>
      </c>
      <c r="N183" s="44"/>
      <c r="O183" s="135"/>
      <c r="P183" s="45" t="s">
        <v>49</v>
      </c>
      <c r="Q183" s="18" t="s">
        <v>50</v>
      </c>
      <c r="R183" s="46">
        <v>41319</v>
      </c>
      <c r="S183" s="31" t="s">
        <v>96</v>
      </c>
    </row>
    <row r="184" spans="1:19" s="47" customFormat="1" ht="25.5">
      <c r="A184" s="39"/>
      <c r="B184" s="40"/>
      <c r="C184" s="40"/>
      <c r="D184" s="49">
        <v>41570</v>
      </c>
      <c r="E184" s="40"/>
      <c r="F184" s="34">
        <v>28</v>
      </c>
      <c r="G184" s="33" t="s">
        <v>39</v>
      </c>
      <c r="H184" s="34" t="s">
        <v>48</v>
      </c>
      <c r="I184" s="38">
        <v>2</v>
      </c>
      <c r="J184" s="51">
        <v>2</v>
      </c>
      <c r="K184" s="51">
        <v>2325191</v>
      </c>
      <c r="L184" s="42">
        <v>198.39</v>
      </c>
      <c r="M184" s="43">
        <f t="shared" si="6"/>
        <v>396.78</v>
      </c>
      <c r="N184" s="44"/>
      <c r="O184" s="135"/>
      <c r="P184" s="45" t="s">
        <v>49</v>
      </c>
      <c r="Q184" s="18" t="s">
        <v>50</v>
      </c>
      <c r="R184" s="46">
        <v>41319</v>
      </c>
      <c r="S184" s="31" t="s">
        <v>96</v>
      </c>
    </row>
    <row r="185" spans="1:19" s="47" customFormat="1" ht="25.5">
      <c r="A185" s="39"/>
      <c r="B185" s="40"/>
      <c r="C185" s="40"/>
      <c r="D185" s="49">
        <v>41570</v>
      </c>
      <c r="E185" s="40"/>
      <c r="F185" s="34">
        <v>33</v>
      </c>
      <c r="G185" s="33" t="s">
        <v>40</v>
      </c>
      <c r="H185" s="34" t="s">
        <v>27</v>
      </c>
      <c r="I185" s="38">
        <v>20</v>
      </c>
      <c r="J185" s="51">
        <v>20</v>
      </c>
      <c r="K185" s="51">
        <v>2325291</v>
      </c>
      <c r="L185" s="42">
        <v>42.1</v>
      </c>
      <c r="M185" s="43">
        <f t="shared" si="6"/>
        <v>842</v>
      </c>
      <c r="N185" s="44"/>
      <c r="O185" s="135"/>
      <c r="P185" s="45" t="s">
        <v>49</v>
      </c>
      <c r="Q185" s="18" t="s">
        <v>50</v>
      </c>
      <c r="R185" s="46">
        <v>41319</v>
      </c>
      <c r="S185" s="31" t="s">
        <v>96</v>
      </c>
    </row>
    <row r="186" spans="1:19" s="47" customFormat="1" ht="25.5">
      <c r="A186" s="39"/>
      <c r="B186" s="40"/>
      <c r="C186" s="40"/>
      <c r="D186" s="49">
        <v>41570</v>
      </c>
      <c r="E186" s="40"/>
      <c r="F186" s="34">
        <v>34</v>
      </c>
      <c r="G186" s="33" t="s">
        <v>41</v>
      </c>
      <c r="H186" s="34" t="s">
        <v>27</v>
      </c>
      <c r="I186" s="38">
        <v>270</v>
      </c>
      <c r="J186" s="51">
        <v>270</v>
      </c>
      <c r="K186" s="51">
        <v>2325291</v>
      </c>
      <c r="L186" s="42">
        <v>121.92</v>
      </c>
      <c r="M186" s="43">
        <f t="shared" si="6"/>
        <v>32918.4</v>
      </c>
      <c r="N186" s="44"/>
      <c r="O186" s="135"/>
      <c r="P186" s="45" t="s">
        <v>49</v>
      </c>
      <c r="Q186" s="18" t="s">
        <v>50</v>
      </c>
      <c r="R186" s="46">
        <v>41319</v>
      </c>
      <c r="S186" s="31" t="s">
        <v>96</v>
      </c>
    </row>
    <row r="187" spans="1:19" s="47" customFormat="1" ht="38.25">
      <c r="A187" s="39"/>
      <c r="B187" s="40"/>
      <c r="C187" s="40"/>
      <c r="D187" s="49">
        <v>41570</v>
      </c>
      <c r="E187" s="40"/>
      <c r="F187" s="34">
        <v>40</v>
      </c>
      <c r="G187" s="33" t="s">
        <v>206</v>
      </c>
      <c r="H187" s="34" t="s">
        <v>48</v>
      </c>
      <c r="I187" s="38">
        <v>20</v>
      </c>
      <c r="J187" s="51">
        <v>20</v>
      </c>
      <c r="K187" s="51">
        <v>2325291</v>
      </c>
      <c r="L187" s="42">
        <v>150</v>
      </c>
      <c r="M187" s="43">
        <f t="shared" si="6"/>
        <v>3000</v>
      </c>
      <c r="N187" s="44"/>
      <c r="O187" s="135"/>
      <c r="P187" s="45" t="s">
        <v>49</v>
      </c>
      <c r="Q187" s="18" t="s">
        <v>50</v>
      </c>
      <c r="R187" s="46">
        <v>41319</v>
      </c>
      <c r="S187" s="31" t="s">
        <v>96</v>
      </c>
    </row>
    <row r="188" spans="1:19" s="47" customFormat="1" ht="25.5">
      <c r="A188" s="39"/>
      <c r="B188" s="40"/>
      <c r="C188" s="40"/>
      <c r="D188" s="49">
        <v>41570</v>
      </c>
      <c r="E188" s="40"/>
      <c r="F188" s="34">
        <v>44</v>
      </c>
      <c r="G188" s="33" t="s">
        <v>42</v>
      </c>
      <c r="H188" s="34" t="s">
        <v>27</v>
      </c>
      <c r="I188" s="38">
        <v>22</v>
      </c>
      <c r="J188" s="51">
        <v>22</v>
      </c>
      <c r="K188" s="51">
        <v>2325292</v>
      </c>
      <c r="L188" s="42">
        <v>259.91</v>
      </c>
      <c r="M188" s="43">
        <f t="shared" si="6"/>
        <v>5718.02</v>
      </c>
      <c r="N188" s="44"/>
      <c r="O188" s="135"/>
      <c r="P188" s="45" t="s">
        <v>49</v>
      </c>
      <c r="Q188" s="18" t="s">
        <v>50</v>
      </c>
      <c r="R188" s="46">
        <v>41319</v>
      </c>
      <c r="S188" s="31" t="s">
        <v>96</v>
      </c>
    </row>
    <row r="189" spans="1:19" s="47" customFormat="1" ht="51">
      <c r="A189" s="39"/>
      <c r="B189" s="40"/>
      <c r="C189" s="40"/>
      <c r="D189" s="49"/>
      <c r="E189" s="57" t="s">
        <v>228</v>
      </c>
      <c r="F189" s="34">
        <v>45</v>
      </c>
      <c r="G189" s="33" t="s">
        <v>43</v>
      </c>
      <c r="H189" s="34" t="s">
        <v>27</v>
      </c>
      <c r="I189" s="38">
        <v>4</v>
      </c>
      <c r="J189" s="51"/>
      <c r="K189" s="51"/>
      <c r="L189" s="42">
        <v>23.98</v>
      </c>
      <c r="M189" s="43">
        <f t="shared" si="6"/>
        <v>0</v>
      </c>
      <c r="N189" s="44"/>
      <c r="O189" s="135"/>
      <c r="P189" s="45" t="s">
        <v>49</v>
      </c>
      <c r="Q189" s="18" t="s">
        <v>50</v>
      </c>
      <c r="R189" s="46">
        <v>41319</v>
      </c>
      <c r="S189" s="31" t="s">
        <v>96</v>
      </c>
    </row>
    <row r="190" spans="1:19" s="47" customFormat="1" ht="25.5">
      <c r="A190" s="39"/>
      <c r="B190" s="40"/>
      <c r="C190" s="40"/>
      <c r="D190" s="49">
        <v>41570</v>
      </c>
      <c r="E190" s="40"/>
      <c r="F190" s="34">
        <v>47</v>
      </c>
      <c r="G190" s="33" t="s">
        <v>207</v>
      </c>
      <c r="H190" s="34" t="s">
        <v>48</v>
      </c>
      <c r="I190" s="38">
        <v>52</v>
      </c>
      <c r="J190" s="51">
        <v>52</v>
      </c>
      <c r="K190" s="51">
        <v>2325291</v>
      </c>
      <c r="L190" s="42">
        <v>194.89</v>
      </c>
      <c r="M190" s="43">
        <f t="shared" si="6"/>
        <v>10134.279999999999</v>
      </c>
      <c r="N190" s="44"/>
      <c r="O190" s="135"/>
      <c r="P190" s="45" t="s">
        <v>49</v>
      </c>
      <c r="Q190" s="18" t="s">
        <v>50</v>
      </c>
      <c r="R190" s="46">
        <v>41319</v>
      </c>
      <c r="S190" s="31" t="s">
        <v>96</v>
      </c>
    </row>
    <row r="191" spans="1:19" s="47" customFormat="1" ht="24">
      <c r="A191" s="39"/>
      <c r="B191" s="40"/>
      <c r="C191" s="40"/>
      <c r="D191" s="49">
        <v>41577</v>
      </c>
      <c r="E191" s="40"/>
      <c r="F191" s="34">
        <v>55</v>
      </c>
      <c r="G191" s="33" t="s">
        <v>44</v>
      </c>
      <c r="H191" s="34" t="s">
        <v>48</v>
      </c>
      <c r="I191" s="38">
        <v>82</v>
      </c>
      <c r="J191" s="51">
        <v>82</v>
      </c>
      <c r="K191" s="51">
        <v>2324820</v>
      </c>
      <c r="L191" s="42">
        <v>22.72</v>
      </c>
      <c r="M191" s="43">
        <f t="shared" si="6"/>
        <v>1863.04</v>
      </c>
      <c r="N191" s="44"/>
      <c r="O191" s="135"/>
      <c r="P191" s="45" t="s">
        <v>49</v>
      </c>
      <c r="Q191" s="18" t="s">
        <v>50</v>
      </c>
      <c r="R191" s="46">
        <v>41319</v>
      </c>
      <c r="S191" s="31" t="s">
        <v>96</v>
      </c>
    </row>
    <row r="192" spans="1:19" s="47" customFormat="1" ht="51">
      <c r="A192" s="39"/>
      <c r="B192" s="40"/>
      <c r="C192" s="40"/>
      <c r="D192" s="49">
        <v>41570</v>
      </c>
      <c r="E192" s="40"/>
      <c r="F192" s="34">
        <v>57</v>
      </c>
      <c r="G192" s="33" t="s">
        <v>162</v>
      </c>
      <c r="H192" s="34" t="s">
        <v>27</v>
      </c>
      <c r="I192" s="38">
        <v>85</v>
      </c>
      <c r="J192" s="51">
        <v>85</v>
      </c>
      <c r="K192" s="51">
        <v>2325291</v>
      </c>
      <c r="L192" s="42">
        <v>620</v>
      </c>
      <c r="M192" s="43">
        <f t="shared" si="6"/>
        <v>52700</v>
      </c>
      <c r="N192" s="44"/>
      <c r="O192" s="135">
        <f>SUM(M177:M192)</f>
        <v>158192.23</v>
      </c>
      <c r="P192" s="45" t="s">
        <v>49</v>
      </c>
      <c r="Q192" s="18" t="s">
        <v>50</v>
      </c>
      <c r="R192" s="46">
        <v>41319</v>
      </c>
      <c r="S192" s="31" t="s">
        <v>96</v>
      </c>
    </row>
    <row r="193" spans="1:19" s="47" customFormat="1" ht="12.75">
      <c r="A193" s="39"/>
      <c r="B193" s="40"/>
      <c r="C193" s="40"/>
      <c r="D193" s="49"/>
      <c r="E193" s="40"/>
      <c r="F193" s="34"/>
      <c r="G193" s="33"/>
      <c r="H193" s="34"/>
      <c r="I193" s="38"/>
      <c r="J193" s="51"/>
      <c r="K193" s="51"/>
      <c r="L193" s="42"/>
      <c r="M193" s="43"/>
      <c r="N193" s="44"/>
      <c r="O193" s="135"/>
      <c r="P193" s="45"/>
      <c r="Q193" s="18"/>
      <c r="R193" s="46"/>
      <c r="S193" s="31"/>
    </row>
    <row r="194" spans="1:19" s="47" customFormat="1" ht="12.75">
      <c r="A194" s="112"/>
      <c r="B194" s="113"/>
      <c r="C194" s="113"/>
      <c r="D194" s="130"/>
      <c r="E194" s="113"/>
      <c r="F194" s="115"/>
      <c r="G194" s="116" t="s">
        <v>226</v>
      </c>
      <c r="H194" s="117"/>
      <c r="I194" s="118"/>
      <c r="J194" s="129"/>
      <c r="K194" s="129"/>
      <c r="L194" s="120"/>
      <c r="M194" s="121"/>
      <c r="N194" s="122"/>
      <c r="O194" s="136">
        <f>SUM(O195:O228)</f>
        <v>1403899.04</v>
      </c>
      <c r="P194" s="123"/>
      <c r="Q194" s="124"/>
      <c r="R194" s="125"/>
      <c r="S194" s="126"/>
    </row>
    <row r="195" spans="1:19" s="47" customFormat="1" ht="12.75">
      <c r="A195" s="39"/>
      <c r="B195" s="40"/>
      <c r="C195" s="40"/>
      <c r="D195" s="58"/>
      <c r="E195" s="40"/>
      <c r="F195" s="75"/>
      <c r="G195" s="86"/>
      <c r="H195" s="77"/>
      <c r="I195" s="78"/>
      <c r="J195" s="51"/>
      <c r="K195" s="51"/>
      <c r="L195" s="79"/>
      <c r="M195" s="43"/>
      <c r="N195" s="44"/>
      <c r="O195" s="135"/>
      <c r="P195" s="45"/>
      <c r="Q195" s="18"/>
      <c r="R195" s="46"/>
      <c r="S195" s="31"/>
    </row>
    <row r="196" spans="1:19" s="47" customFormat="1" ht="38.25">
      <c r="A196" s="39" t="s">
        <v>208</v>
      </c>
      <c r="B196" s="40">
        <v>41584</v>
      </c>
      <c r="C196" s="40">
        <v>41597</v>
      </c>
      <c r="D196" s="49">
        <v>41592</v>
      </c>
      <c r="E196" s="40"/>
      <c r="F196" s="34">
        <v>30</v>
      </c>
      <c r="G196" s="33" t="s">
        <v>128</v>
      </c>
      <c r="H196" s="38" t="s">
        <v>27</v>
      </c>
      <c r="I196" s="78">
        <v>88</v>
      </c>
      <c r="J196" s="51">
        <v>88</v>
      </c>
      <c r="K196" s="51">
        <v>78284</v>
      </c>
      <c r="L196" s="42">
        <v>1344.47</v>
      </c>
      <c r="M196" s="43">
        <f t="shared" si="6"/>
        <v>118313.36</v>
      </c>
      <c r="N196" s="44"/>
      <c r="O196" s="135"/>
      <c r="P196" s="45" t="s">
        <v>76</v>
      </c>
      <c r="Q196" s="18" t="s">
        <v>77</v>
      </c>
      <c r="R196" s="46">
        <v>41320</v>
      </c>
      <c r="S196" s="31" t="s">
        <v>96</v>
      </c>
    </row>
    <row r="197" spans="1:19" s="47" customFormat="1" ht="38.25">
      <c r="A197" s="39"/>
      <c r="B197" s="40"/>
      <c r="C197" s="40"/>
      <c r="D197" s="49">
        <v>41592</v>
      </c>
      <c r="E197" s="40"/>
      <c r="F197" s="34">
        <v>31</v>
      </c>
      <c r="G197" s="33" t="s">
        <v>129</v>
      </c>
      <c r="H197" s="38" t="s">
        <v>27</v>
      </c>
      <c r="I197" s="78">
        <v>70</v>
      </c>
      <c r="J197" s="51">
        <v>70</v>
      </c>
      <c r="K197" s="51">
        <v>78286</v>
      </c>
      <c r="L197" s="42">
        <v>4539</v>
      </c>
      <c r="M197" s="43">
        <f t="shared" si="6"/>
        <v>317730</v>
      </c>
      <c r="N197" s="44"/>
      <c r="O197" s="135">
        <f>SUM(M196:M197)</f>
        <v>436043.36</v>
      </c>
      <c r="P197" s="45" t="s">
        <v>76</v>
      </c>
      <c r="Q197" s="18" t="s">
        <v>77</v>
      </c>
      <c r="R197" s="46">
        <v>41320</v>
      </c>
      <c r="S197" s="31" t="s">
        <v>96</v>
      </c>
    </row>
    <row r="198" spans="1:19" s="47" customFormat="1" ht="12.75">
      <c r="A198" s="39"/>
      <c r="B198" s="40"/>
      <c r="C198" s="40"/>
      <c r="D198" s="72"/>
      <c r="E198" s="40"/>
      <c r="F198" s="75"/>
      <c r="G198" s="76"/>
      <c r="H198" s="77"/>
      <c r="I198" s="78"/>
      <c r="J198" s="51"/>
      <c r="K198" s="51"/>
      <c r="L198" s="79"/>
      <c r="M198" s="43"/>
      <c r="N198" s="44"/>
      <c r="O198" s="135"/>
      <c r="P198" s="45"/>
      <c r="Q198" s="18"/>
      <c r="R198" s="46"/>
      <c r="S198" s="31"/>
    </row>
    <row r="199" spans="1:19" s="47" customFormat="1" ht="36">
      <c r="A199" s="39" t="s">
        <v>210</v>
      </c>
      <c r="B199" s="40">
        <v>41591</v>
      </c>
      <c r="C199" s="40">
        <v>41603</v>
      </c>
      <c r="D199" s="49">
        <v>41599</v>
      </c>
      <c r="E199" s="40"/>
      <c r="F199" s="34">
        <v>51</v>
      </c>
      <c r="G199" s="33" t="s">
        <v>133</v>
      </c>
      <c r="H199" s="34" t="s">
        <v>48</v>
      </c>
      <c r="I199" s="78">
        <v>6</v>
      </c>
      <c r="J199" s="51">
        <v>6</v>
      </c>
      <c r="K199" s="51" t="s">
        <v>215</v>
      </c>
      <c r="L199" s="42">
        <v>150</v>
      </c>
      <c r="M199" s="43">
        <f t="shared" si="6"/>
        <v>900</v>
      </c>
      <c r="N199" s="44"/>
      <c r="O199" s="135">
        <f>+M199</f>
        <v>900</v>
      </c>
      <c r="P199" s="45" t="s">
        <v>135</v>
      </c>
      <c r="Q199" s="18" t="s">
        <v>29</v>
      </c>
      <c r="R199" s="46">
        <v>41318</v>
      </c>
      <c r="S199" s="31" t="s">
        <v>96</v>
      </c>
    </row>
    <row r="200" spans="1:19" s="47" customFormat="1" ht="12.75">
      <c r="A200" s="39"/>
      <c r="B200" s="40"/>
      <c r="C200" s="40"/>
      <c r="D200" s="72"/>
      <c r="E200" s="40"/>
      <c r="F200" s="92"/>
      <c r="G200" s="93"/>
      <c r="H200" s="89"/>
      <c r="I200" s="81"/>
      <c r="J200" s="51"/>
      <c r="K200" s="51"/>
      <c r="L200" s="90"/>
      <c r="M200" s="43"/>
      <c r="N200" s="44"/>
      <c r="O200" s="135"/>
      <c r="P200" s="45"/>
      <c r="Q200" s="82"/>
      <c r="R200" s="46"/>
      <c r="S200" s="46"/>
    </row>
    <row r="201" spans="1:19" s="47" customFormat="1" ht="25.5">
      <c r="A201" s="39" t="s">
        <v>211</v>
      </c>
      <c r="B201" s="40">
        <v>41591</v>
      </c>
      <c r="C201" s="40">
        <v>41603</v>
      </c>
      <c r="D201" s="49">
        <v>41600</v>
      </c>
      <c r="E201" s="40"/>
      <c r="F201" s="34">
        <v>26</v>
      </c>
      <c r="G201" s="33" t="s">
        <v>24</v>
      </c>
      <c r="H201" s="34" t="s">
        <v>27</v>
      </c>
      <c r="I201" s="38">
        <v>600</v>
      </c>
      <c r="J201" s="51">
        <v>600</v>
      </c>
      <c r="K201" s="51">
        <v>3503</v>
      </c>
      <c r="L201" s="42">
        <v>6.99</v>
      </c>
      <c r="M201" s="43">
        <f t="shared" si="6"/>
        <v>4194</v>
      </c>
      <c r="N201" s="44"/>
      <c r="O201" s="135"/>
      <c r="P201" s="17" t="s">
        <v>28</v>
      </c>
      <c r="Q201" s="18" t="s">
        <v>29</v>
      </c>
      <c r="R201" s="73">
        <v>41318</v>
      </c>
      <c r="S201" s="31" t="s">
        <v>96</v>
      </c>
    </row>
    <row r="202" spans="1:19" s="47" customFormat="1" ht="25.5">
      <c r="A202" s="39"/>
      <c r="B202" s="40"/>
      <c r="C202" s="40"/>
      <c r="D202" s="49">
        <v>41600</v>
      </c>
      <c r="E202" s="40"/>
      <c r="F202" s="34">
        <v>27</v>
      </c>
      <c r="G202" s="33" t="s">
        <v>25</v>
      </c>
      <c r="H202" s="34" t="s">
        <v>27</v>
      </c>
      <c r="I202" s="38">
        <v>600</v>
      </c>
      <c r="J202" s="51">
        <v>600</v>
      </c>
      <c r="K202" s="51">
        <v>3503</v>
      </c>
      <c r="L202" s="42">
        <v>6.48</v>
      </c>
      <c r="M202" s="43">
        <f t="shared" si="6"/>
        <v>3888.0000000000005</v>
      </c>
      <c r="N202" s="44"/>
      <c r="O202" s="135">
        <f>SUM(M201:M202)</f>
        <v>8082</v>
      </c>
      <c r="P202" s="17" t="s">
        <v>28</v>
      </c>
      <c r="Q202" s="18" t="s">
        <v>29</v>
      </c>
      <c r="R202" s="73">
        <v>41318</v>
      </c>
      <c r="S202" s="31" t="s">
        <v>96</v>
      </c>
    </row>
    <row r="203" spans="1:19" s="47" customFormat="1" ht="12.75">
      <c r="A203" s="39"/>
      <c r="B203" s="36"/>
      <c r="C203" s="36"/>
      <c r="D203" s="72"/>
      <c r="E203" s="40"/>
      <c r="F203" s="75"/>
      <c r="G203" s="76"/>
      <c r="H203" s="77"/>
      <c r="I203" s="78"/>
      <c r="J203" s="51"/>
      <c r="K203" s="51"/>
      <c r="L203" s="79"/>
      <c r="M203" s="43"/>
      <c r="N203" s="44"/>
      <c r="O203" s="135"/>
      <c r="P203" s="45"/>
      <c r="Q203" s="18"/>
      <c r="R203" s="46"/>
      <c r="S203" s="31"/>
    </row>
    <row r="204" spans="1:19" s="47" customFormat="1" ht="38.25">
      <c r="A204" s="39" t="s">
        <v>209</v>
      </c>
      <c r="B204" s="40">
        <v>41591</v>
      </c>
      <c r="C204" s="40">
        <v>41603</v>
      </c>
      <c r="D204" s="49">
        <v>41593</v>
      </c>
      <c r="E204" s="40"/>
      <c r="F204" s="34">
        <v>12</v>
      </c>
      <c r="G204" s="33" t="s">
        <v>160</v>
      </c>
      <c r="H204" s="34" t="s">
        <v>27</v>
      </c>
      <c r="I204" s="38">
        <v>14</v>
      </c>
      <c r="J204" s="51">
        <v>14</v>
      </c>
      <c r="K204" s="51">
        <v>2346201</v>
      </c>
      <c r="L204" s="42">
        <v>139.8</v>
      </c>
      <c r="M204" s="43">
        <f t="shared" si="6"/>
        <v>1957.2000000000003</v>
      </c>
      <c r="N204" s="44"/>
      <c r="O204" s="135"/>
      <c r="P204" s="45" t="s">
        <v>49</v>
      </c>
      <c r="Q204" s="18" t="s">
        <v>50</v>
      </c>
      <c r="R204" s="46">
        <v>41319</v>
      </c>
      <c r="S204" s="31" t="s">
        <v>96</v>
      </c>
    </row>
    <row r="205" spans="1:19" s="47" customFormat="1" ht="38.25">
      <c r="A205" s="39"/>
      <c r="B205" s="40"/>
      <c r="C205" s="40"/>
      <c r="D205" s="49">
        <v>41593</v>
      </c>
      <c r="E205" s="40"/>
      <c r="F205" s="34">
        <v>14</v>
      </c>
      <c r="G205" s="33" t="s">
        <v>204</v>
      </c>
      <c r="H205" s="34" t="s">
        <v>48</v>
      </c>
      <c r="I205" s="38">
        <v>10</v>
      </c>
      <c r="J205" s="51">
        <v>10</v>
      </c>
      <c r="K205" s="51">
        <v>2346245</v>
      </c>
      <c r="L205" s="42">
        <v>103.63</v>
      </c>
      <c r="M205" s="43">
        <f t="shared" si="6"/>
        <v>1036.3</v>
      </c>
      <c r="N205" s="44"/>
      <c r="O205" s="135"/>
      <c r="P205" s="45" t="s">
        <v>49</v>
      </c>
      <c r="Q205" s="18" t="s">
        <v>50</v>
      </c>
      <c r="R205" s="46">
        <v>41319</v>
      </c>
      <c r="S205" s="31" t="s">
        <v>96</v>
      </c>
    </row>
    <row r="206" spans="1:19" s="47" customFormat="1" ht="25.5">
      <c r="A206" s="39"/>
      <c r="B206" s="40"/>
      <c r="C206" s="40"/>
      <c r="D206" s="49">
        <v>41593</v>
      </c>
      <c r="E206" s="40"/>
      <c r="F206" s="34">
        <v>18</v>
      </c>
      <c r="G206" s="33" t="s">
        <v>37</v>
      </c>
      <c r="H206" s="34" t="s">
        <v>27</v>
      </c>
      <c r="I206" s="38">
        <v>90</v>
      </c>
      <c r="J206" s="51">
        <v>90</v>
      </c>
      <c r="K206" s="51">
        <v>2346245</v>
      </c>
      <c r="L206" s="42">
        <v>132.53</v>
      </c>
      <c r="M206" s="43">
        <f t="shared" si="6"/>
        <v>11927.7</v>
      </c>
      <c r="N206" s="44"/>
      <c r="O206" s="135"/>
      <c r="P206" s="45" t="s">
        <v>49</v>
      </c>
      <c r="Q206" s="18" t="s">
        <v>50</v>
      </c>
      <c r="R206" s="46">
        <v>41319</v>
      </c>
      <c r="S206" s="31" t="s">
        <v>96</v>
      </c>
    </row>
    <row r="207" spans="1:19" s="47" customFormat="1" ht="25.5">
      <c r="A207" s="39"/>
      <c r="B207" s="40"/>
      <c r="C207" s="40"/>
      <c r="D207" s="49">
        <v>41593</v>
      </c>
      <c r="E207" s="40"/>
      <c r="F207" s="34">
        <v>23</v>
      </c>
      <c r="G207" s="33" t="s">
        <v>38</v>
      </c>
      <c r="H207" s="34" t="s">
        <v>27</v>
      </c>
      <c r="I207" s="38">
        <v>300</v>
      </c>
      <c r="J207" s="51">
        <v>300</v>
      </c>
      <c r="K207" s="51">
        <v>2346245</v>
      </c>
      <c r="L207" s="42">
        <v>29.09</v>
      </c>
      <c r="M207" s="43">
        <f t="shared" si="6"/>
        <v>8727</v>
      </c>
      <c r="N207" s="44"/>
      <c r="O207" s="135"/>
      <c r="P207" s="45" t="s">
        <v>49</v>
      </c>
      <c r="Q207" s="18" t="s">
        <v>50</v>
      </c>
      <c r="R207" s="46">
        <v>41319</v>
      </c>
      <c r="S207" s="31" t="s">
        <v>96</v>
      </c>
    </row>
    <row r="208" spans="1:19" s="47" customFormat="1" ht="25.5">
      <c r="A208" s="39"/>
      <c r="B208" s="40"/>
      <c r="C208" s="40"/>
      <c r="D208" s="49">
        <v>41593</v>
      </c>
      <c r="E208" s="40"/>
      <c r="F208" s="34">
        <v>33</v>
      </c>
      <c r="G208" s="33" t="s">
        <v>40</v>
      </c>
      <c r="H208" s="34" t="s">
        <v>27</v>
      </c>
      <c r="I208" s="38">
        <v>20</v>
      </c>
      <c r="J208" s="51">
        <v>20</v>
      </c>
      <c r="K208" s="51">
        <v>2346245</v>
      </c>
      <c r="L208" s="42">
        <v>42.1</v>
      </c>
      <c r="M208" s="43">
        <f t="shared" si="6"/>
        <v>842</v>
      </c>
      <c r="N208" s="44"/>
      <c r="O208" s="135"/>
      <c r="P208" s="45" t="s">
        <v>49</v>
      </c>
      <c r="Q208" s="18" t="s">
        <v>50</v>
      </c>
      <c r="R208" s="46">
        <v>41319</v>
      </c>
      <c r="S208" s="31" t="s">
        <v>96</v>
      </c>
    </row>
    <row r="209" spans="1:19" s="47" customFormat="1" ht="25.5">
      <c r="A209" s="39"/>
      <c r="B209" s="40"/>
      <c r="C209" s="40"/>
      <c r="D209" s="49">
        <v>41593</v>
      </c>
      <c r="E209" s="40"/>
      <c r="F209" s="34">
        <v>34</v>
      </c>
      <c r="G209" s="33" t="s">
        <v>41</v>
      </c>
      <c r="H209" s="34" t="s">
        <v>27</v>
      </c>
      <c r="I209" s="38">
        <v>90</v>
      </c>
      <c r="J209" s="51">
        <v>90</v>
      </c>
      <c r="K209" s="51">
        <v>2346245</v>
      </c>
      <c r="L209" s="42">
        <v>121.92</v>
      </c>
      <c r="M209" s="43">
        <f t="shared" si="6"/>
        <v>10972.8</v>
      </c>
      <c r="N209" s="44"/>
      <c r="O209" s="135"/>
      <c r="P209" s="45" t="s">
        <v>49</v>
      </c>
      <c r="Q209" s="18" t="s">
        <v>50</v>
      </c>
      <c r="R209" s="46">
        <v>41319</v>
      </c>
      <c r="S209" s="31" t="s">
        <v>96</v>
      </c>
    </row>
    <row r="210" spans="1:19" s="5" customFormat="1" ht="25.5">
      <c r="A210" s="39"/>
      <c r="B210" s="40"/>
      <c r="C210" s="40"/>
      <c r="D210" s="49">
        <v>41593</v>
      </c>
      <c r="E210" s="40"/>
      <c r="F210" s="34">
        <v>44</v>
      </c>
      <c r="G210" s="33" t="s">
        <v>42</v>
      </c>
      <c r="H210" s="34" t="s">
        <v>27</v>
      </c>
      <c r="I210" s="38">
        <v>72</v>
      </c>
      <c r="J210" s="51">
        <v>72</v>
      </c>
      <c r="K210" s="51">
        <v>2346201</v>
      </c>
      <c r="L210" s="42">
        <v>259.91</v>
      </c>
      <c r="M210" s="43">
        <f t="shared" si="6"/>
        <v>18713.52</v>
      </c>
      <c r="N210" s="44"/>
      <c r="O210" s="135"/>
      <c r="P210" s="45" t="s">
        <v>49</v>
      </c>
      <c r="Q210" s="18" t="s">
        <v>50</v>
      </c>
      <c r="R210" s="46">
        <v>41319</v>
      </c>
      <c r="S210" s="31" t="s">
        <v>96</v>
      </c>
    </row>
    <row r="211" spans="1:19" s="5" customFormat="1" ht="51">
      <c r="A211" s="39"/>
      <c r="B211" s="40"/>
      <c r="C211" s="40"/>
      <c r="D211" s="49">
        <v>41593</v>
      </c>
      <c r="E211" s="40"/>
      <c r="F211" s="34">
        <v>57</v>
      </c>
      <c r="G211" s="33" t="s">
        <v>162</v>
      </c>
      <c r="H211" s="34" t="s">
        <v>27</v>
      </c>
      <c r="I211" s="38">
        <v>28</v>
      </c>
      <c r="J211" s="51">
        <v>28</v>
      </c>
      <c r="K211" s="51">
        <v>2346245</v>
      </c>
      <c r="L211" s="42">
        <v>620</v>
      </c>
      <c r="M211" s="43">
        <f t="shared" si="6"/>
        <v>17360</v>
      </c>
      <c r="N211" s="44"/>
      <c r="O211" s="135"/>
      <c r="P211" s="45" t="s">
        <v>49</v>
      </c>
      <c r="Q211" s="18" t="s">
        <v>50</v>
      </c>
      <c r="R211" s="46">
        <v>41319</v>
      </c>
      <c r="S211" s="31" t="s">
        <v>96</v>
      </c>
    </row>
    <row r="212" spans="1:19" s="5" customFormat="1" ht="25.5">
      <c r="A212" s="39"/>
      <c r="B212" s="40"/>
      <c r="C212" s="40"/>
      <c r="D212" s="49">
        <v>41593</v>
      </c>
      <c r="E212" s="40"/>
      <c r="F212" s="34">
        <v>78</v>
      </c>
      <c r="G212" s="33" t="s">
        <v>47</v>
      </c>
      <c r="H212" s="34" t="s">
        <v>27</v>
      </c>
      <c r="I212" s="38">
        <v>60</v>
      </c>
      <c r="J212" s="51">
        <v>60</v>
      </c>
      <c r="K212" s="51">
        <v>2346201</v>
      </c>
      <c r="L212" s="42">
        <v>47.65</v>
      </c>
      <c r="M212" s="43">
        <f t="shared" si="6"/>
        <v>2859</v>
      </c>
      <c r="N212" s="44"/>
      <c r="O212" s="135">
        <f>SUM(M204:M212)</f>
        <v>74395.52</v>
      </c>
      <c r="P212" s="45" t="s">
        <v>49</v>
      </c>
      <c r="Q212" s="18" t="s">
        <v>50</v>
      </c>
      <c r="R212" s="46">
        <v>41319</v>
      </c>
      <c r="S212" s="31" t="s">
        <v>96</v>
      </c>
    </row>
    <row r="213" spans="1:19" s="5" customFormat="1" ht="12.75">
      <c r="A213" s="39"/>
      <c r="B213" s="40"/>
      <c r="C213" s="40"/>
      <c r="D213" s="72"/>
      <c r="E213" s="40"/>
      <c r="F213" s="75"/>
      <c r="G213" s="76"/>
      <c r="H213" s="77"/>
      <c r="I213" s="78"/>
      <c r="J213" s="51"/>
      <c r="K213" s="51"/>
      <c r="L213" s="79"/>
      <c r="M213" s="43"/>
      <c r="N213" s="44"/>
      <c r="O213" s="135"/>
      <c r="P213" s="45"/>
      <c r="Q213" s="18"/>
      <c r="R213" s="46"/>
      <c r="S213" s="31"/>
    </row>
    <row r="214" spans="1:19" s="5" customFormat="1" ht="25.5">
      <c r="A214" s="39" t="s">
        <v>212</v>
      </c>
      <c r="B214" s="40">
        <v>41591</v>
      </c>
      <c r="C214" s="40">
        <v>41603</v>
      </c>
      <c r="D214" s="49">
        <v>41599</v>
      </c>
      <c r="E214" s="36"/>
      <c r="F214" s="34">
        <v>10</v>
      </c>
      <c r="G214" s="33" t="s">
        <v>52</v>
      </c>
      <c r="H214" s="34" t="s">
        <v>27</v>
      </c>
      <c r="I214" s="38">
        <v>12</v>
      </c>
      <c r="J214" s="51">
        <v>12</v>
      </c>
      <c r="K214" s="51" t="s">
        <v>216</v>
      </c>
      <c r="L214" s="42">
        <v>5357.66</v>
      </c>
      <c r="M214" s="43">
        <f t="shared" si="6"/>
        <v>64291.92</v>
      </c>
      <c r="N214" s="37"/>
      <c r="O214" s="132"/>
      <c r="P214" s="45" t="s">
        <v>66</v>
      </c>
      <c r="Q214" s="18" t="s">
        <v>68</v>
      </c>
      <c r="R214" s="46">
        <v>41319</v>
      </c>
      <c r="S214" s="31" t="s">
        <v>96</v>
      </c>
    </row>
    <row r="215" spans="1:19" s="5" customFormat="1" ht="25.5">
      <c r="A215" s="35"/>
      <c r="B215" s="36"/>
      <c r="C215" s="36"/>
      <c r="D215" s="49">
        <v>41599</v>
      </c>
      <c r="E215" s="36"/>
      <c r="F215" s="34">
        <v>11</v>
      </c>
      <c r="G215" s="33" t="s">
        <v>53</v>
      </c>
      <c r="H215" s="34" t="s">
        <v>27</v>
      </c>
      <c r="I215" s="38">
        <v>15</v>
      </c>
      <c r="J215" s="51">
        <v>15</v>
      </c>
      <c r="K215" s="51" t="s">
        <v>217</v>
      </c>
      <c r="L215" s="42">
        <v>19468.68</v>
      </c>
      <c r="M215" s="43">
        <f t="shared" si="6"/>
        <v>292030.2</v>
      </c>
      <c r="N215" s="37"/>
      <c r="O215" s="132"/>
      <c r="P215" s="45" t="s">
        <v>66</v>
      </c>
      <c r="Q215" s="18" t="s">
        <v>68</v>
      </c>
      <c r="R215" s="46">
        <v>41319</v>
      </c>
      <c r="S215" s="31" t="s">
        <v>96</v>
      </c>
    </row>
    <row r="216" spans="1:19" s="5" customFormat="1" ht="25.5">
      <c r="A216" s="35"/>
      <c r="B216" s="36"/>
      <c r="C216" s="36"/>
      <c r="D216" s="49">
        <v>41599</v>
      </c>
      <c r="E216" s="36"/>
      <c r="F216" s="34">
        <v>60</v>
      </c>
      <c r="G216" s="33" t="s">
        <v>58</v>
      </c>
      <c r="H216" s="34" t="s">
        <v>65</v>
      </c>
      <c r="I216" s="38">
        <v>14</v>
      </c>
      <c r="J216" s="51">
        <v>14</v>
      </c>
      <c r="K216" s="51" t="s">
        <v>218</v>
      </c>
      <c r="L216" s="42">
        <v>13593.58</v>
      </c>
      <c r="M216" s="43">
        <f t="shared" si="6"/>
        <v>190310.12</v>
      </c>
      <c r="N216" s="37"/>
      <c r="O216" s="132"/>
      <c r="P216" s="45" t="s">
        <v>66</v>
      </c>
      <c r="Q216" s="18" t="s">
        <v>68</v>
      </c>
      <c r="R216" s="46">
        <v>41319</v>
      </c>
      <c r="S216" s="31" t="s">
        <v>96</v>
      </c>
    </row>
    <row r="217" spans="1:19" s="5" customFormat="1" ht="25.5">
      <c r="A217" s="35"/>
      <c r="B217" s="36"/>
      <c r="C217" s="36"/>
      <c r="D217" s="49">
        <v>41599</v>
      </c>
      <c r="E217" s="36"/>
      <c r="F217" s="34">
        <v>62</v>
      </c>
      <c r="G217" s="33" t="s">
        <v>59</v>
      </c>
      <c r="H217" s="34" t="s">
        <v>48</v>
      </c>
      <c r="I217" s="38">
        <v>14</v>
      </c>
      <c r="J217" s="51">
        <v>14</v>
      </c>
      <c r="K217" s="51" t="s">
        <v>219</v>
      </c>
      <c r="L217" s="42">
        <v>40.96</v>
      </c>
      <c r="M217" s="43">
        <f t="shared" si="6"/>
        <v>573.44</v>
      </c>
      <c r="N217" s="37"/>
      <c r="O217" s="132"/>
      <c r="P217" s="45" t="s">
        <v>66</v>
      </c>
      <c r="Q217" s="18" t="s">
        <v>68</v>
      </c>
      <c r="R217" s="46">
        <v>41319</v>
      </c>
      <c r="S217" s="31" t="s">
        <v>96</v>
      </c>
    </row>
    <row r="218" spans="1:19" s="5" customFormat="1" ht="25.5">
      <c r="A218" s="35"/>
      <c r="B218" s="36"/>
      <c r="C218" s="36"/>
      <c r="D218" s="49">
        <v>41599</v>
      </c>
      <c r="E218" s="36"/>
      <c r="F218" s="34">
        <v>65</v>
      </c>
      <c r="G218" s="33" t="s">
        <v>60</v>
      </c>
      <c r="H218" s="34" t="s">
        <v>27</v>
      </c>
      <c r="I218" s="78">
        <v>14</v>
      </c>
      <c r="J218" s="51">
        <v>14</v>
      </c>
      <c r="K218" s="51" t="s">
        <v>220</v>
      </c>
      <c r="L218" s="42">
        <v>3750</v>
      </c>
      <c r="M218" s="43">
        <f t="shared" si="6"/>
        <v>52500</v>
      </c>
      <c r="N218" s="37"/>
      <c r="O218" s="132"/>
      <c r="P218" s="45" t="s">
        <v>66</v>
      </c>
      <c r="Q218" s="18" t="s">
        <v>68</v>
      </c>
      <c r="R218" s="46">
        <v>41319</v>
      </c>
      <c r="S218" s="31" t="s">
        <v>96</v>
      </c>
    </row>
    <row r="219" spans="1:19" s="5" customFormat="1" ht="25.5">
      <c r="A219" s="35"/>
      <c r="B219" s="36"/>
      <c r="C219" s="36"/>
      <c r="D219" s="49">
        <v>41599</v>
      </c>
      <c r="E219" s="36"/>
      <c r="F219" s="34">
        <v>66</v>
      </c>
      <c r="G219" s="33" t="s">
        <v>61</v>
      </c>
      <c r="H219" s="34" t="s">
        <v>27</v>
      </c>
      <c r="I219" s="78">
        <v>18</v>
      </c>
      <c r="J219" s="51">
        <v>18</v>
      </c>
      <c r="K219" s="51" t="s">
        <v>221</v>
      </c>
      <c r="L219" s="42">
        <v>8250</v>
      </c>
      <c r="M219" s="43">
        <f t="shared" si="6"/>
        <v>148500</v>
      </c>
      <c r="N219" s="37"/>
      <c r="O219" s="132"/>
      <c r="P219" s="45" t="s">
        <v>66</v>
      </c>
      <c r="Q219" s="18" t="s">
        <v>68</v>
      </c>
      <c r="R219" s="46">
        <v>41319</v>
      </c>
      <c r="S219" s="31" t="s">
        <v>96</v>
      </c>
    </row>
    <row r="220" spans="1:19" s="5" customFormat="1" ht="24">
      <c r="A220" s="35"/>
      <c r="B220" s="36"/>
      <c r="C220" s="36"/>
      <c r="D220" s="49">
        <v>41599</v>
      </c>
      <c r="E220" s="36"/>
      <c r="F220" s="34">
        <v>69</v>
      </c>
      <c r="G220" s="33" t="s">
        <v>188</v>
      </c>
      <c r="H220" s="34" t="s">
        <v>48</v>
      </c>
      <c r="I220" s="38">
        <v>7</v>
      </c>
      <c r="J220" s="51">
        <v>7</v>
      </c>
      <c r="K220" s="51" t="s">
        <v>222</v>
      </c>
      <c r="L220" s="42">
        <v>7279.86</v>
      </c>
      <c r="M220" s="43">
        <f t="shared" si="6"/>
        <v>50959.02</v>
      </c>
      <c r="N220" s="37"/>
      <c r="O220" s="132"/>
      <c r="P220" s="45" t="s">
        <v>66</v>
      </c>
      <c r="Q220" s="18" t="s">
        <v>68</v>
      </c>
      <c r="R220" s="46">
        <v>41319</v>
      </c>
      <c r="S220" s="31" t="s">
        <v>96</v>
      </c>
    </row>
    <row r="221" spans="1:19" s="5" customFormat="1" ht="24">
      <c r="A221" s="35"/>
      <c r="B221" s="36"/>
      <c r="C221" s="36"/>
      <c r="D221" s="49">
        <v>41599</v>
      </c>
      <c r="E221" s="36"/>
      <c r="F221" s="34">
        <v>70</v>
      </c>
      <c r="G221" s="33" t="s">
        <v>189</v>
      </c>
      <c r="H221" s="34" t="s">
        <v>48</v>
      </c>
      <c r="I221" s="38">
        <v>2</v>
      </c>
      <c r="J221" s="51">
        <v>2</v>
      </c>
      <c r="K221" s="51" t="s">
        <v>223</v>
      </c>
      <c r="L221" s="42">
        <v>1691.28</v>
      </c>
      <c r="M221" s="43">
        <f t="shared" si="6"/>
        <v>3382.56</v>
      </c>
      <c r="N221" s="37"/>
      <c r="O221" s="132">
        <f>SUM(M214:M221)</f>
        <v>802547.26</v>
      </c>
      <c r="P221" s="45" t="s">
        <v>66</v>
      </c>
      <c r="Q221" s="18" t="s">
        <v>68</v>
      </c>
      <c r="R221" s="46">
        <v>41319</v>
      </c>
      <c r="S221" s="31" t="s">
        <v>96</v>
      </c>
    </row>
    <row r="222" spans="1:19" s="5" customFormat="1" ht="12.75">
      <c r="A222" s="35"/>
      <c r="B222" s="36"/>
      <c r="C222" s="36"/>
      <c r="D222" s="36"/>
      <c r="E222" s="36"/>
      <c r="F222" s="94"/>
      <c r="G222" s="95"/>
      <c r="H222" s="96"/>
      <c r="I222" s="59"/>
      <c r="J222" s="59"/>
      <c r="K222" s="97"/>
      <c r="L222" s="43"/>
      <c r="M222" s="43"/>
      <c r="N222" s="37"/>
      <c r="O222" s="132"/>
      <c r="P222" s="17"/>
      <c r="Q222" s="18"/>
      <c r="R222" s="31"/>
      <c r="S222" s="18"/>
    </row>
    <row r="223" spans="1:19" s="5" customFormat="1" ht="38.25">
      <c r="A223" s="39" t="s">
        <v>213</v>
      </c>
      <c r="B223" s="40">
        <v>41591</v>
      </c>
      <c r="C223" s="40">
        <v>41603</v>
      </c>
      <c r="D223" s="49">
        <v>41605</v>
      </c>
      <c r="E223" s="36"/>
      <c r="F223" s="34">
        <v>16</v>
      </c>
      <c r="G223" s="33" t="s">
        <v>69</v>
      </c>
      <c r="H223" s="34" t="s">
        <v>48</v>
      </c>
      <c r="I223" s="38">
        <v>40</v>
      </c>
      <c r="J223" s="51">
        <v>40</v>
      </c>
      <c r="K223" s="51">
        <v>80511</v>
      </c>
      <c r="L223" s="42">
        <v>104.54</v>
      </c>
      <c r="M223" s="43">
        <f t="shared" si="6"/>
        <v>4181.6</v>
      </c>
      <c r="N223" s="37"/>
      <c r="O223" s="132"/>
      <c r="P223" s="45" t="s">
        <v>76</v>
      </c>
      <c r="Q223" s="18" t="s">
        <v>77</v>
      </c>
      <c r="R223" s="46">
        <v>41320</v>
      </c>
      <c r="S223" s="31" t="s">
        <v>96</v>
      </c>
    </row>
    <row r="224" spans="1:19" s="5" customFormat="1" ht="25.5">
      <c r="A224" s="35"/>
      <c r="B224" s="36"/>
      <c r="C224" s="36"/>
      <c r="D224" s="49">
        <v>41597</v>
      </c>
      <c r="E224" s="36"/>
      <c r="F224" s="34">
        <v>67</v>
      </c>
      <c r="G224" s="33" t="s">
        <v>72</v>
      </c>
      <c r="H224" s="34" t="s">
        <v>27</v>
      </c>
      <c r="I224" s="38">
        <v>80</v>
      </c>
      <c r="J224" s="51">
        <v>80</v>
      </c>
      <c r="K224" s="51">
        <v>78778</v>
      </c>
      <c r="L224" s="42">
        <v>515</v>
      </c>
      <c r="M224" s="43">
        <f t="shared" si="6"/>
        <v>41200</v>
      </c>
      <c r="N224" s="37"/>
      <c r="O224" s="132"/>
      <c r="P224" s="45" t="s">
        <v>76</v>
      </c>
      <c r="Q224" s="18" t="s">
        <v>77</v>
      </c>
      <c r="R224" s="46">
        <v>41320</v>
      </c>
      <c r="S224" s="31" t="s">
        <v>96</v>
      </c>
    </row>
    <row r="225" spans="1:19" s="5" customFormat="1" ht="25.5">
      <c r="A225" s="35"/>
      <c r="B225" s="36"/>
      <c r="C225" s="36"/>
      <c r="D225" s="49">
        <v>41599</v>
      </c>
      <c r="E225" s="36"/>
      <c r="F225" s="34">
        <v>73</v>
      </c>
      <c r="G225" s="33" t="s">
        <v>74</v>
      </c>
      <c r="H225" s="34" t="s">
        <v>48</v>
      </c>
      <c r="I225" s="38">
        <v>90</v>
      </c>
      <c r="J225" s="51">
        <v>90</v>
      </c>
      <c r="K225" s="51">
        <v>79548</v>
      </c>
      <c r="L225" s="42">
        <v>224.77</v>
      </c>
      <c r="M225" s="43">
        <f t="shared" si="6"/>
        <v>20229.3</v>
      </c>
      <c r="N225" s="37"/>
      <c r="O225" s="132">
        <f>SUM(M223:M225)</f>
        <v>65610.9</v>
      </c>
      <c r="P225" s="45" t="s">
        <v>76</v>
      </c>
      <c r="Q225" s="18" t="s">
        <v>77</v>
      </c>
      <c r="R225" s="46">
        <v>41320</v>
      </c>
      <c r="S225" s="31" t="s">
        <v>96</v>
      </c>
    </row>
    <row r="226" spans="1:19" s="5" customFormat="1" ht="12.75">
      <c r="A226" s="35"/>
      <c r="B226" s="36"/>
      <c r="C226" s="36"/>
      <c r="D226" s="36"/>
      <c r="E226" s="36"/>
      <c r="F226" s="94"/>
      <c r="G226" s="95"/>
      <c r="H226" s="96"/>
      <c r="I226" s="59"/>
      <c r="J226" s="59"/>
      <c r="K226" s="97"/>
      <c r="L226" s="42"/>
      <c r="M226" s="43"/>
      <c r="N226" s="37"/>
      <c r="O226" s="132"/>
      <c r="P226" s="17"/>
      <c r="Q226" s="18"/>
      <c r="R226" s="31"/>
      <c r="S226" s="18"/>
    </row>
    <row r="227" spans="1:19" s="5" customFormat="1" ht="38.25">
      <c r="A227" s="39" t="s">
        <v>214</v>
      </c>
      <c r="B227" s="40">
        <v>41591</v>
      </c>
      <c r="C227" s="40">
        <v>41603</v>
      </c>
      <c r="D227" s="49">
        <v>41606</v>
      </c>
      <c r="E227" s="36"/>
      <c r="F227" s="34">
        <v>48</v>
      </c>
      <c r="G227" s="33" t="s">
        <v>83</v>
      </c>
      <c r="H227" s="34" t="s">
        <v>65</v>
      </c>
      <c r="I227" s="38">
        <v>24</v>
      </c>
      <c r="J227" s="51">
        <v>24</v>
      </c>
      <c r="K227" s="51" t="s">
        <v>224</v>
      </c>
      <c r="L227" s="42">
        <v>680</v>
      </c>
      <c r="M227" s="43">
        <f t="shared" si="6"/>
        <v>16320</v>
      </c>
      <c r="N227" s="37"/>
      <c r="O227" s="132">
        <f>+M227</f>
        <v>16320</v>
      </c>
      <c r="P227" s="45" t="s">
        <v>86</v>
      </c>
      <c r="Q227" s="18" t="s">
        <v>87</v>
      </c>
      <c r="R227" s="46">
        <v>41323</v>
      </c>
      <c r="S227" s="31" t="s">
        <v>96</v>
      </c>
    </row>
    <row r="228" spans="1:19" s="5" customFormat="1" ht="12.75">
      <c r="A228" s="35"/>
      <c r="B228" s="36"/>
      <c r="C228" s="36"/>
      <c r="D228" s="36"/>
      <c r="E228" s="36"/>
      <c r="F228" s="94"/>
      <c r="G228" s="95"/>
      <c r="H228" s="96"/>
      <c r="I228" s="59"/>
      <c r="J228" s="59"/>
      <c r="K228" s="97"/>
      <c r="L228" s="98"/>
      <c r="M228" s="98"/>
      <c r="N228" s="37"/>
      <c r="O228" s="132"/>
      <c r="P228" s="17"/>
      <c r="Q228" s="18"/>
      <c r="R228" s="31"/>
      <c r="S228" s="18"/>
    </row>
    <row r="229" spans="1:19" s="5" customFormat="1" ht="12.75">
      <c r="A229" s="35"/>
      <c r="B229" s="36"/>
      <c r="C229" s="36"/>
      <c r="D229" s="36"/>
      <c r="E229" s="36"/>
      <c r="F229" s="54"/>
      <c r="G229" s="54"/>
      <c r="H229" s="96"/>
      <c r="I229" s="59"/>
      <c r="J229" s="59"/>
      <c r="K229" s="97"/>
      <c r="L229" s="98"/>
      <c r="M229" s="98"/>
      <c r="N229" s="37"/>
      <c r="O229" s="132"/>
      <c r="P229" s="17"/>
      <c r="Q229" s="18"/>
      <c r="R229" s="31"/>
      <c r="S229" s="18"/>
    </row>
    <row r="230" ht="11.25">
      <c r="F230" s="32"/>
    </row>
    <row r="231" ht="11.25">
      <c r="F231" s="32"/>
    </row>
    <row r="232" ht="11.25">
      <c r="F232" s="32"/>
    </row>
    <row r="233" ht="11.25">
      <c r="F233" s="32"/>
    </row>
    <row r="234" ht="11.25">
      <c r="F234" s="32"/>
    </row>
    <row r="235" ht="11.25">
      <c r="F235" s="32"/>
    </row>
    <row r="236" ht="11.25">
      <c r="F236" s="32"/>
    </row>
    <row r="237" ht="11.25">
      <c r="F237" s="32"/>
    </row>
    <row r="238" ht="11.25">
      <c r="F238" s="32"/>
    </row>
    <row r="239" ht="11.25">
      <c r="F239" s="32"/>
    </row>
    <row r="240" ht="11.25">
      <c r="F240" s="32"/>
    </row>
    <row r="241" ht="11.25">
      <c r="F241" s="32"/>
    </row>
    <row r="242" ht="11.25">
      <c r="F242" s="32"/>
    </row>
    <row r="243" ht="11.25">
      <c r="F243" s="32"/>
    </row>
    <row r="244" ht="11.25">
      <c r="F244" s="32"/>
    </row>
    <row r="245" ht="11.25">
      <c r="F245" s="32"/>
    </row>
    <row r="246" ht="11.25">
      <c r="F246" s="32"/>
    </row>
    <row r="247" ht="11.25">
      <c r="F247" s="32"/>
    </row>
    <row r="248" ht="11.25">
      <c r="F248" s="32"/>
    </row>
    <row r="249" ht="11.25">
      <c r="F249" s="32"/>
    </row>
    <row r="250" ht="11.25">
      <c r="F250" s="32"/>
    </row>
    <row r="251" ht="11.25">
      <c r="F251" s="32"/>
    </row>
    <row r="252" ht="11.25">
      <c r="F252" s="32"/>
    </row>
    <row r="253" ht="11.25">
      <c r="F253" s="32"/>
    </row>
    <row r="254" ht="11.25">
      <c r="F254" s="32"/>
    </row>
    <row r="255" ht="11.25">
      <c r="F255" s="32"/>
    </row>
    <row r="256" ht="11.25">
      <c r="F256" s="32"/>
    </row>
    <row r="257" ht="11.25">
      <c r="F257" s="32"/>
    </row>
    <row r="258" ht="11.25">
      <c r="F258" s="32"/>
    </row>
    <row r="259" ht="11.25">
      <c r="F259" s="32"/>
    </row>
    <row r="260" ht="11.25">
      <c r="F260" s="32"/>
    </row>
    <row r="261" ht="11.25">
      <c r="F261" s="32"/>
    </row>
    <row r="262" ht="11.25">
      <c r="F262" s="32"/>
    </row>
    <row r="263" ht="11.25">
      <c r="F263" s="32"/>
    </row>
    <row r="264" ht="11.25">
      <c r="F264" s="32"/>
    </row>
    <row r="265" ht="11.25">
      <c r="F265" s="32"/>
    </row>
    <row r="266" ht="11.25">
      <c r="F266" s="32"/>
    </row>
    <row r="267" ht="11.25">
      <c r="F267" s="32"/>
    </row>
    <row r="268" ht="11.25">
      <c r="F268" s="32"/>
    </row>
    <row r="269" ht="11.25">
      <c r="F269" s="32"/>
    </row>
    <row r="270" ht="11.25">
      <c r="F270" s="32"/>
    </row>
    <row r="271" ht="11.25">
      <c r="F271" s="32"/>
    </row>
    <row r="272" ht="11.25">
      <c r="F272" s="32"/>
    </row>
    <row r="273" ht="11.25">
      <c r="F273" s="32"/>
    </row>
    <row r="274" ht="11.25">
      <c r="F274" s="32"/>
    </row>
    <row r="275" ht="11.25">
      <c r="F275" s="32"/>
    </row>
    <row r="276" ht="11.25">
      <c r="F276" s="32"/>
    </row>
    <row r="277" ht="11.25">
      <c r="F277" s="32"/>
    </row>
    <row r="278" ht="11.25">
      <c r="F278" s="32"/>
    </row>
    <row r="279" ht="11.25">
      <c r="F279" s="32"/>
    </row>
    <row r="280" ht="11.25">
      <c r="F280" s="32"/>
    </row>
    <row r="281" ht="11.25">
      <c r="F281" s="32"/>
    </row>
    <row r="282" ht="11.25">
      <c r="F282" s="32"/>
    </row>
    <row r="283" ht="11.25">
      <c r="F283" s="32"/>
    </row>
    <row r="284" ht="11.25">
      <c r="F284" s="32"/>
    </row>
    <row r="285" ht="11.25">
      <c r="F285" s="32"/>
    </row>
    <row r="286" ht="11.25">
      <c r="F286" s="32"/>
    </row>
    <row r="287" ht="11.25">
      <c r="F287" s="32"/>
    </row>
    <row r="288" ht="11.25">
      <c r="F288" s="32"/>
    </row>
    <row r="289" ht="11.25">
      <c r="F289" s="32"/>
    </row>
    <row r="290" ht="11.25">
      <c r="F290" s="32"/>
    </row>
    <row r="291" ht="11.25">
      <c r="F291" s="32"/>
    </row>
    <row r="292" ht="11.25">
      <c r="F292" s="32"/>
    </row>
    <row r="293" ht="11.25">
      <c r="F293" s="32"/>
    </row>
    <row r="294" ht="11.25">
      <c r="F294" s="32"/>
    </row>
    <row r="295" ht="11.25">
      <c r="F295" s="32"/>
    </row>
    <row r="296" ht="11.25">
      <c r="F296" s="32"/>
    </row>
    <row r="297" ht="11.25">
      <c r="F297" s="32"/>
    </row>
    <row r="298" ht="11.25">
      <c r="F298" s="32"/>
    </row>
    <row r="299" ht="11.25">
      <c r="F299" s="32"/>
    </row>
    <row r="300" ht="11.25">
      <c r="F300" s="32"/>
    </row>
    <row r="301" ht="11.25">
      <c r="F301" s="32"/>
    </row>
    <row r="302" ht="11.25">
      <c r="F302" s="32"/>
    </row>
    <row r="303" ht="11.25">
      <c r="F303" s="32"/>
    </row>
    <row r="304" ht="11.25">
      <c r="F304" s="32"/>
    </row>
    <row r="305" ht="11.25">
      <c r="F305" s="32"/>
    </row>
    <row r="306" ht="11.25">
      <c r="F306" s="32"/>
    </row>
    <row r="307" ht="11.25">
      <c r="F307" s="32"/>
    </row>
    <row r="308" ht="11.25">
      <c r="F308" s="32"/>
    </row>
    <row r="309" ht="11.25">
      <c r="F309" s="32"/>
    </row>
    <row r="310" ht="11.25">
      <c r="F310" s="32"/>
    </row>
    <row r="311" ht="11.25">
      <c r="F311" s="32"/>
    </row>
    <row r="312" ht="11.25">
      <c r="F312" s="32"/>
    </row>
    <row r="313" ht="11.25">
      <c r="F313" s="32"/>
    </row>
    <row r="314" ht="11.25">
      <c r="F314" s="32"/>
    </row>
    <row r="315" ht="11.25">
      <c r="F315" s="32"/>
    </row>
    <row r="316" ht="11.25">
      <c r="F316" s="32"/>
    </row>
    <row r="317" ht="11.25">
      <c r="F317" s="32"/>
    </row>
    <row r="318" ht="11.25">
      <c r="F318" s="32"/>
    </row>
    <row r="319" ht="11.25">
      <c r="F319" s="32"/>
    </row>
    <row r="320" ht="11.25">
      <c r="F320" s="32"/>
    </row>
    <row r="321" ht="11.25">
      <c r="F321" s="32"/>
    </row>
    <row r="322" ht="11.25">
      <c r="F322" s="32"/>
    </row>
    <row r="323" ht="11.25">
      <c r="F323" s="32"/>
    </row>
    <row r="324" ht="11.25">
      <c r="F324" s="32"/>
    </row>
    <row r="325" ht="11.25">
      <c r="F325" s="32"/>
    </row>
    <row r="326" ht="11.25">
      <c r="F326" s="32"/>
    </row>
    <row r="327" ht="11.25">
      <c r="F327" s="32"/>
    </row>
    <row r="328" ht="11.25">
      <c r="F328" s="32"/>
    </row>
    <row r="329" ht="11.25">
      <c r="F329" s="32"/>
    </row>
    <row r="330" ht="11.25">
      <c r="F330" s="32"/>
    </row>
    <row r="331" ht="11.25">
      <c r="F331" s="32"/>
    </row>
    <row r="332" ht="11.25">
      <c r="F332" s="32"/>
    </row>
    <row r="333" ht="11.25">
      <c r="F333" s="32"/>
    </row>
    <row r="334" ht="11.25">
      <c r="F334" s="32"/>
    </row>
    <row r="335" ht="11.25">
      <c r="F335" s="32"/>
    </row>
    <row r="336" ht="11.25">
      <c r="F336" s="32"/>
    </row>
    <row r="337" ht="11.25">
      <c r="F337" s="32"/>
    </row>
    <row r="338" ht="11.25">
      <c r="F338" s="32"/>
    </row>
    <row r="339" ht="11.25">
      <c r="F339" s="32"/>
    </row>
    <row r="340" ht="11.25">
      <c r="F340" s="32"/>
    </row>
    <row r="341" ht="11.25">
      <c r="F341" s="32"/>
    </row>
    <row r="342" ht="11.25">
      <c r="F342" s="32"/>
    </row>
    <row r="343" ht="11.25">
      <c r="F343" s="32"/>
    </row>
    <row r="344" ht="11.25">
      <c r="F344" s="32"/>
    </row>
    <row r="345" ht="11.25">
      <c r="F345" s="32"/>
    </row>
    <row r="346" ht="11.25">
      <c r="F346" s="32"/>
    </row>
    <row r="347" ht="11.25">
      <c r="F347" s="32"/>
    </row>
    <row r="348" ht="11.25">
      <c r="F348" s="32"/>
    </row>
    <row r="349" ht="11.25">
      <c r="F349" s="32"/>
    </row>
    <row r="350" ht="11.25">
      <c r="F350" s="32"/>
    </row>
    <row r="351" ht="11.25">
      <c r="F351" s="32"/>
    </row>
    <row r="352" ht="11.25">
      <c r="F352" s="32"/>
    </row>
    <row r="353" ht="11.25">
      <c r="F353" s="32"/>
    </row>
    <row r="354" ht="11.25">
      <c r="F354" s="32"/>
    </row>
    <row r="355" ht="11.25">
      <c r="F355" s="32"/>
    </row>
    <row r="356" ht="11.25">
      <c r="F356" s="32"/>
    </row>
    <row r="357" ht="11.25">
      <c r="F357" s="32"/>
    </row>
    <row r="358" ht="11.25">
      <c r="F358" s="32"/>
    </row>
    <row r="359" ht="11.25">
      <c r="F359" s="32"/>
    </row>
    <row r="360" ht="11.25">
      <c r="F360" s="32"/>
    </row>
    <row r="361" ht="11.25">
      <c r="F361" s="32"/>
    </row>
    <row r="362" ht="11.25">
      <c r="F362" s="32"/>
    </row>
    <row r="363" ht="11.25">
      <c r="F363" s="32"/>
    </row>
    <row r="364" ht="11.25">
      <c r="F364" s="32"/>
    </row>
    <row r="365" ht="11.25">
      <c r="F365" s="32"/>
    </row>
    <row r="366" ht="11.25">
      <c r="F366" s="32"/>
    </row>
    <row r="367" ht="11.25">
      <c r="F367" s="32"/>
    </row>
    <row r="368" ht="11.25">
      <c r="F368" s="32"/>
    </row>
    <row r="369" ht="11.25">
      <c r="F369" s="32"/>
    </row>
    <row r="370" ht="11.25">
      <c r="F370" s="32"/>
    </row>
    <row r="371" ht="11.25">
      <c r="F371" s="32"/>
    </row>
    <row r="372" ht="11.25">
      <c r="F372" s="32"/>
    </row>
    <row r="373" ht="11.25">
      <c r="F373" s="32"/>
    </row>
    <row r="374" ht="11.25">
      <c r="F374" s="32"/>
    </row>
    <row r="375" ht="11.25">
      <c r="F375" s="32"/>
    </row>
    <row r="376" ht="11.25">
      <c r="F376" s="32"/>
    </row>
    <row r="377" ht="11.25">
      <c r="F377" s="32"/>
    </row>
    <row r="378" ht="11.25">
      <c r="F378" s="32"/>
    </row>
    <row r="379" ht="11.25">
      <c r="F379" s="32"/>
    </row>
    <row r="380" ht="11.25">
      <c r="F380" s="32"/>
    </row>
    <row r="381" ht="11.25">
      <c r="F381" s="32"/>
    </row>
    <row r="382" ht="11.25">
      <c r="F382" s="32"/>
    </row>
    <row r="383" ht="11.25">
      <c r="F383" s="32"/>
    </row>
    <row r="384" ht="11.25">
      <c r="F384" s="32"/>
    </row>
    <row r="385" ht="11.25">
      <c r="F385" s="32"/>
    </row>
    <row r="386" ht="11.25">
      <c r="F386" s="32"/>
    </row>
    <row r="387" ht="11.25">
      <c r="F387" s="32"/>
    </row>
    <row r="388" ht="11.25">
      <c r="F388" s="32"/>
    </row>
    <row r="389" ht="11.25">
      <c r="F389" s="32"/>
    </row>
    <row r="390" ht="11.25">
      <c r="F390" s="32"/>
    </row>
    <row r="391" ht="11.25">
      <c r="F391" s="32"/>
    </row>
    <row r="392" ht="11.25">
      <c r="F392" s="32"/>
    </row>
    <row r="393" ht="11.25">
      <c r="F393" s="32"/>
    </row>
    <row r="394" ht="11.25">
      <c r="F394" s="32"/>
    </row>
    <row r="395" ht="11.25">
      <c r="F395" s="32"/>
    </row>
    <row r="396" ht="11.25">
      <c r="F396" s="32"/>
    </row>
    <row r="397" ht="11.25">
      <c r="F397" s="32"/>
    </row>
    <row r="398" ht="11.25">
      <c r="F398" s="32"/>
    </row>
    <row r="399" ht="11.25">
      <c r="F399" s="32"/>
    </row>
    <row r="400" ht="11.25">
      <c r="F400" s="32"/>
    </row>
    <row r="401" ht="11.25">
      <c r="F401" s="32"/>
    </row>
    <row r="402" ht="11.25">
      <c r="F402" s="32"/>
    </row>
    <row r="403" ht="11.25">
      <c r="F403" s="32"/>
    </row>
    <row r="404" ht="11.25">
      <c r="F404" s="32"/>
    </row>
    <row r="405" ht="11.25">
      <c r="F405" s="32"/>
    </row>
    <row r="406" ht="11.25">
      <c r="F406" s="32"/>
    </row>
    <row r="407" ht="11.25">
      <c r="F407" s="32"/>
    </row>
    <row r="408" ht="11.25">
      <c r="F408" s="32"/>
    </row>
    <row r="409" ht="11.25">
      <c r="F409" s="32"/>
    </row>
    <row r="410" ht="11.25">
      <c r="F410" s="32"/>
    </row>
    <row r="411" ht="11.25">
      <c r="F411" s="32"/>
    </row>
    <row r="412" ht="11.25">
      <c r="F412" s="32"/>
    </row>
    <row r="413" ht="11.25">
      <c r="F413" s="32"/>
    </row>
    <row r="414" ht="11.25">
      <c r="F414" s="32"/>
    </row>
    <row r="415" ht="11.25">
      <c r="F415" s="32"/>
    </row>
    <row r="416" ht="11.25">
      <c r="F416" s="32"/>
    </row>
    <row r="417" ht="11.25">
      <c r="F417" s="32"/>
    </row>
    <row r="418" ht="11.25">
      <c r="F418" s="32"/>
    </row>
    <row r="419" ht="11.25">
      <c r="F419" s="32"/>
    </row>
    <row r="420" ht="11.25">
      <c r="F420" s="32"/>
    </row>
    <row r="421" ht="11.25">
      <c r="F421" s="32"/>
    </row>
    <row r="422" ht="11.25">
      <c r="F422" s="32"/>
    </row>
    <row r="423" ht="11.25">
      <c r="F423" s="32"/>
    </row>
    <row r="424" ht="11.25">
      <c r="F424" s="32"/>
    </row>
    <row r="425" ht="11.25">
      <c r="F425" s="32"/>
    </row>
    <row r="426" ht="11.25">
      <c r="F426" s="32"/>
    </row>
    <row r="427" ht="11.25">
      <c r="F427" s="32"/>
    </row>
    <row r="428" ht="11.25">
      <c r="F428" s="32"/>
    </row>
    <row r="429" ht="11.25">
      <c r="F429" s="32"/>
    </row>
    <row r="430" ht="11.25">
      <c r="F430" s="32"/>
    </row>
    <row r="431" ht="11.25">
      <c r="F431" s="32"/>
    </row>
    <row r="432" ht="11.25">
      <c r="F432" s="32"/>
    </row>
    <row r="433" ht="11.25">
      <c r="F433" s="32"/>
    </row>
    <row r="434" ht="11.25">
      <c r="F434" s="32"/>
    </row>
    <row r="435" ht="11.25">
      <c r="F435" s="32"/>
    </row>
    <row r="436" ht="11.25">
      <c r="F436" s="32"/>
    </row>
    <row r="437" ht="11.25">
      <c r="F437" s="32"/>
    </row>
    <row r="438" ht="11.25">
      <c r="F438" s="32"/>
    </row>
    <row r="439" ht="11.25">
      <c r="F439" s="32"/>
    </row>
    <row r="440" ht="11.25">
      <c r="F440" s="32"/>
    </row>
    <row r="441" ht="11.25">
      <c r="F441" s="32"/>
    </row>
    <row r="442" ht="11.25">
      <c r="F442" s="32"/>
    </row>
    <row r="443" ht="11.25">
      <c r="F443" s="32"/>
    </row>
    <row r="444" ht="11.25">
      <c r="F444" s="32"/>
    </row>
    <row r="445" ht="11.25">
      <c r="F445" s="32"/>
    </row>
    <row r="446" ht="11.25">
      <c r="F446" s="32"/>
    </row>
    <row r="447" ht="11.25">
      <c r="F447" s="32"/>
    </row>
    <row r="448" ht="11.25">
      <c r="F448" s="32"/>
    </row>
    <row r="449" ht="11.25">
      <c r="F449" s="32"/>
    </row>
    <row r="450" ht="11.25">
      <c r="F450" s="32"/>
    </row>
    <row r="451" ht="11.25">
      <c r="F451" s="32"/>
    </row>
    <row r="452" ht="11.25">
      <c r="F452" s="32"/>
    </row>
    <row r="453" ht="11.25">
      <c r="F453" s="32"/>
    </row>
    <row r="454" ht="11.25">
      <c r="F454" s="32"/>
    </row>
    <row r="455" ht="11.25">
      <c r="F455" s="32"/>
    </row>
    <row r="456" ht="11.25">
      <c r="F456" s="32"/>
    </row>
    <row r="457" ht="11.25">
      <c r="F457" s="32"/>
    </row>
    <row r="458" ht="11.25">
      <c r="F458" s="32"/>
    </row>
    <row r="459" ht="11.25">
      <c r="F459" s="32"/>
    </row>
    <row r="460" ht="11.25">
      <c r="F460" s="32"/>
    </row>
    <row r="461" ht="11.25">
      <c r="F461" s="32"/>
    </row>
    <row r="462" ht="11.25">
      <c r="F462" s="32"/>
    </row>
    <row r="463" ht="11.25">
      <c r="F463" s="32"/>
    </row>
    <row r="464" ht="11.25">
      <c r="F464" s="32"/>
    </row>
    <row r="465" ht="11.25">
      <c r="F465" s="32"/>
    </row>
    <row r="466" ht="11.25">
      <c r="F466" s="32"/>
    </row>
    <row r="467" ht="11.25">
      <c r="F467" s="32"/>
    </row>
    <row r="468" ht="11.25">
      <c r="F468" s="32"/>
    </row>
    <row r="469" ht="11.25">
      <c r="F469" s="32"/>
    </row>
    <row r="470" ht="11.25">
      <c r="F470" s="32"/>
    </row>
    <row r="471" ht="11.25">
      <c r="F471" s="32"/>
    </row>
    <row r="472" ht="11.25">
      <c r="F472" s="32"/>
    </row>
    <row r="473" ht="11.25">
      <c r="F473" s="32"/>
    </row>
    <row r="474" ht="11.25">
      <c r="F474" s="32"/>
    </row>
    <row r="475" ht="11.25">
      <c r="F475" s="32"/>
    </row>
    <row r="476" ht="11.25">
      <c r="F476" s="32"/>
    </row>
    <row r="477" ht="11.25">
      <c r="F477" s="32"/>
    </row>
    <row r="478" ht="11.25">
      <c r="F478" s="32"/>
    </row>
    <row r="479" ht="11.25">
      <c r="F479" s="32"/>
    </row>
    <row r="480" ht="11.25">
      <c r="F480" s="32"/>
    </row>
    <row r="481" ht="11.25">
      <c r="F481" s="32"/>
    </row>
    <row r="482" ht="11.25">
      <c r="F482" s="32"/>
    </row>
    <row r="483" ht="11.25">
      <c r="F483" s="32"/>
    </row>
    <row r="484" ht="11.25">
      <c r="F484" s="32"/>
    </row>
    <row r="485" ht="11.25">
      <c r="F485" s="32"/>
    </row>
    <row r="486" ht="11.25">
      <c r="F486" s="32"/>
    </row>
    <row r="487" ht="11.25">
      <c r="F487" s="32"/>
    </row>
    <row r="488" ht="11.25">
      <c r="F488" s="32"/>
    </row>
    <row r="489" ht="11.25">
      <c r="F489" s="32"/>
    </row>
    <row r="490" ht="11.25">
      <c r="F490" s="32"/>
    </row>
    <row r="491" ht="11.25">
      <c r="F491" s="32"/>
    </row>
    <row r="492" ht="11.25">
      <c r="F492" s="32"/>
    </row>
    <row r="493" ht="11.25">
      <c r="F493" s="32"/>
    </row>
    <row r="494" ht="11.25">
      <c r="F494" s="32"/>
    </row>
    <row r="495" ht="11.25">
      <c r="F495" s="32"/>
    </row>
    <row r="496" ht="11.25">
      <c r="F496" s="32"/>
    </row>
    <row r="497" ht="11.25">
      <c r="F497" s="32"/>
    </row>
    <row r="498" ht="11.25">
      <c r="F498" s="32"/>
    </row>
    <row r="499" ht="11.25">
      <c r="F499" s="32"/>
    </row>
    <row r="500" ht="11.25">
      <c r="F500" s="32"/>
    </row>
    <row r="501" ht="11.25">
      <c r="F501" s="32"/>
    </row>
    <row r="502" ht="11.25">
      <c r="F502" s="32"/>
    </row>
    <row r="503" ht="11.25">
      <c r="F503" s="32"/>
    </row>
    <row r="504" ht="11.25">
      <c r="F504" s="32"/>
    </row>
    <row r="505" ht="11.25">
      <c r="F505" s="32"/>
    </row>
    <row r="506" ht="11.25">
      <c r="F506" s="32"/>
    </row>
    <row r="507" ht="11.25">
      <c r="F507" s="32"/>
    </row>
    <row r="508" ht="11.25">
      <c r="F508" s="32"/>
    </row>
    <row r="509" ht="11.25">
      <c r="F509" s="32"/>
    </row>
    <row r="510" ht="11.25">
      <c r="F510" s="32"/>
    </row>
    <row r="511" ht="11.25">
      <c r="F511" s="32"/>
    </row>
    <row r="512" ht="11.25">
      <c r="F512" s="32"/>
    </row>
    <row r="513" ht="11.25">
      <c r="F513" s="32"/>
    </row>
    <row r="514" ht="11.25">
      <c r="F514" s="32"/>
    </row>
    <row r="515" ht="11.25">
      <c r="F515" s="32"/>
    </row>
    <row r="516" ht="11.25">
      <c r="F516" s="32"/>
    </row>
    <row r="517" ht="11.25">
      <c r="F517" s="32"/>
    </row>
    <row r="518" ht="11.25">
      <c r="F518" s="32"/>
    </row>
    <row r="519" ht="11.25">
      <c r="F519" s="32"/>
    </row>
    <row r="520" ht="11.25">
      <c r="F520" s="32"/>
    </row>
    <row r="521" ht="11.25">
      <c r="F521" s="32"/>
    </row>
    <row r="522" ht="11.25">
      <c r="F522" s="32"/>
    </row>
    <row r="523" ht="11.25">
      <c r="F523" s="32"/>
    </row>
    <row r="524" ht="11.25">
      <c r="F524" s="32"/>
    </row>
    <row r="525" ht="11.25">
      <c r="F525" s="32"/>
    </row>
    <row r="526" ht="11.25">
      <c r="F526" s="32"/>
    </row>
    <row r="527" ht="11.25">
      <c r="F527" s="32"/>
    </row>
    <row r="528" ht="11.25">
      <c r="F528" s="32"/>
    </row>
    <row r="529" ht="11.25">
      <c r="F529" s="32"/>
    </row>
    <row r="530" ht="11.25">
      <c r="F530" s="32"/>
    </row>
    <row r="531" ht="11.25">
      <c r="F531" s="32"/>
    </row>
    <row r="532" ht="11.25">
      <c r="F532" s="32"/>
    </row>
    <row r="533" ht="11.25">
      <c r="F533" s="32"/>
    </row>
    <row r="534" ht="11.25">
      <c r="F534" s="32"/>
    </row>
    <row r="535" ht="11.25">
      <c r="F535" s="32"/>
    </row>
    <row r="536" ht="11.25">
      <c r="F536" s="32"/>
    </row>
    <row r="537" ht="11.25">
      <c r="F537" s="32"/>
    </row>
    <row r="538" ht="11.25">
      <c r="F538" s="32"/>
    </row>
    <row r="539" ht="11.25">
      <c r="F539" s="32"/>
    </row>
    <row r="540" ht="11.25">
      <c r="F540" s="32"/>
    </row>
    <row r="541" ht="11.25">
      <c r="F541" s="32"/>
    </row>
    <row r="542" ht="11.25">
      <c r="F542" s="32"/>
    </row>
    <row r="543" ht="11.25">
      <c r="F543" s="32"/>
    </row>
    <row r="544" ht="11.25">
      <c r="F544" s="32"/>
    </row>
    <row r="545" ht="11.25">
      <c r="F545" s="32"/>
    </row>
    <row r="546" ht="11.25">
      <c r="F546" s="32"/>
    </row>
    <row r="547" ht="11.25">
      <c r="F547" s="32"/>
    </row>
    <row r="548" ht="11.25">
      <c r="F548" s="32"/>
    </row>
    <row r="549" ht="11.25">
      <c r="F549" s="32"/>
    </row>
    <row r="550" ht="11.25">
      <c r="F550" s="32"/>
    </row>
    <row r="551" ht="11.25">
      <c r="F551" s="32"/>
    </row>
    <row r="552" ht="11.25">
      <c r="F552" s="32"/>
    </row>
    <row r="553" ht="11.25">
      <c r="F553" s="32"/>
    </row>
    <row r="554" ht="11.25">
      <c r="F554" s="32"/>
    </row>
    <row r="555" ht="11.25">
      <c r="F555" s="32"/>
    </row>
    <row r="556" ht="11.25">
      <c r="F556" s="32"/>
    </row>
    <row r="557" ht="11.25">
      <c r="F557" s="32"/>
    </row>
    <row r="558" ht="11.25">
      <c r="F558" s="32"/>
    </row>
    <row r="559" ht="11.25">
      <c r="F559" s="32"/>
    </row>
    <row r="560" ht="11.25">
      <c r="F560" s="32"/>
    </row>
    <row r="561" ht="11.25">
      <c r="F561" s="32"/>
    </row>
    <row r="562" ht="11.25">
      <c r="F562" s="32"/>
    </row>
    <row r="563" ht="11.25">
      <c r="F563" s="32"/>
    </row>
    <row r="564" ht="11.25">
      <c r="F564" s="32"/>
    </row>
    <row r="565" ht="11.25">
      <c r="F565" s="32"/>
    </row>
    <row r="566" ht="11.25">
      <c r="F566" s="32"/>
    </row>
    <row r="567" ht="11.25">
      <c r="F567" s="32"/>
    </row>
    <row r="568" ht="11.25">
      <c r="F568" s="32"/>
    </row>
    <row r="569" ht="11.25">
      <c r="F569" s="32"/>
    </row>
    <row r="570" ht="11.25">
      <c r="F570" s="32"/>
    </row>
    <row r="571" ht="11.25">
      <c r="F571" s="32"/>
    </row>
    <row r="572" ht="11.25">
      <c r="F572" s="32"/>
    </row>
    <row r="573" ht="11.25">
      <c r="F573" s="32"/>
    </row>
    <row r="574" ht="11.25">
      <c r="F574" s="32"/>
    </row>
    <row r="575" ht="11.25">
      <c r="F575" s="32"/>
    </row>
    <row r="576" ht="11.25">
      <c r="F576" s="32"/>
    </row>
    <row r="577" ht="11.25">
      <c r="F577" s="32"/>
    </row>
    <row r="578" ht="11.25">
      <c r="F578" s="32"/>
    </row>
    <row r="579" ht="11.25">
      <c r="F579" s="32"/>
    </row>
    <row r="580" ht="11.25">
      <c r="F580" s="32"/>
    </row>
    <row r="581" ht="11.25">
      <c r="F581" s="32"/>
    </row>
    <row r="582" ht="11.25">
      <c r="F582" s="32"/>
    </row>
    <row r="583" ht="11.25">
      <c r="F583" s="32"/>
    </row>
    <row r="584" ht="11.25">
      <c r="F584" s="32"/>
    </row>
    <row r="585" ht="11.25">
      <c r="F585" s="32"/>
    </row>
    <row r="586" ht="11.25">
      <c r="F586" s="32"/>
    </row>
    <row r="587" ht="11.25">
      <c r="F587" s="32"/>
    </row>
    <row r="588" ht="11.25">
      <c r="F588" s="32"/>
    </row>
    <row r="589" ht="11.25">
      <c r="F589" s="32"/>
    </row>
    <row r="590" ht="11.25">
      <c r="F590" s="32"/>
    </row>
    <row r="591" ht="11.25">
      <c r="F591" s="32"/>
    </row>
    <row r="592" ht="11.25">
      <c r="F592" s="32"/>
    </row>
    <row r="593" ht="11.25">
      <c r="F593" s="32"/>
    </row>
    <row r="594" ht="11.25">
      <c r="F594" s="32"/>
    </row>
    <row r="595" ht="11.25">
      <c r="F595" s="32"/>
    </row>
    <row r="596" ht="11.25">
      <c r="F596" s="32"/>
    </row>
    <row r="597" ht="11.25">
      <c r="F597" s="32"/>
    </row>
    <row r="598" ht="11.25">
      <c r="F598" s="32"/>
    </row>
    <row r="599" ht="11.25">
      <c r="F599" s="32"/>
    </row>
    <row r="600" ht="11.25">
      <c r="F600" s="32"/>
    </row>
    <row r="601" ht="11.25">
      <c r="F601" s="32"/>
    </row>
    <row r="602" ht="11.25">
      <c r="F602" s="32"/>
    </row>
    <row r="603" ht="11.25">
      <c r="F603" s="32"/>
    </row>
    <row r="604" ht="11.25">
      <c r="F604" s="32"/>
    </row>
    <row r="605" ht="11.25">
      <c r="F605" s="32"/>
    </row>
    <row r="606" ht="11.25">
      <c r="F606" s="32"/>
    </row>
    <row r="607" ht="11.25">
      <c r="F607" s="32"/>
    </row>
    <row r="608" ht="11.25">
      <c r="F608" s="32"/>
    </row>
    <row r="609" ht="11.25">
      <c r="F609" s="32"/>
    </row>
    <row r="610" ht="11.25">
      <c r="F610" s="32"/>
    </row>
    <row r="611" ht="11.25">
      <c r="F611" s="32"/>
    </row>
    <row r="612" ht="11.25">
      <c r="F612" s="32"/>
    </row>
    <row r="613" ht="11.25">
      <c r="F613" s="32"/>
    </row>
    <row r="614" ht="11.25">
      <c r="F614" s="32"/>
    </row>
    <row r="615" ht="11.25">
      <c r="F615" s="32"/>
    </row>
    <row r="616" ht="11.25">
      <c r="F616" s="32"/>
    </row>
    <row r="617" ht="11.25">
      <c r="F617" s="32"/>
    </row>
    <row r="618" ht="11.25">
      <c r="F618" s="32"/>
    </row>
    <row r="619" ht="11.25">
      <c r="F619" s="32"/>
    </row>
    <row r="620" ht="11.25">
      <c r="F620" s="32"/>
    </row>
    <row r="621" ht="11.25">
      <c r="F621" s="32"/>
    </row>
    <row r="622" ht="11.25">
      <c r="F622" s="32"/>
    </row>
    <row r="623" ht="11.25">
      <c r="F623" s="32"/>
    </row>
    <row r="624" ht="11.25">
      <c r="F624" s="32"/>
    </row>
    <row r="625" ht="11.25">
      <c r="F625" s="32"/>
    </row>
    <row r="626" ht="11.25">
      <c r="F626" s="32"/>
    </row>
    <row r="627" ht="11.25">
      <c r="F627" s="32"/>
    </row>
    <row r="628" ht="11.25">
      <c r="F628" s="32"/>
    </row>
    <row r="629" ht="11.25">
      <c r="F629" s="32"/>
    </row>
    <row r="630" ht="11.25">
      <c r="F630" s="32"/>
    </row>
    <row r="631" ht="11.25">
      <c r="F631" s="32"/>
    </row>
    <row r="632" ht="11.25">
      <c r="F632" s="32"/>
    </row>
    <row r="633" ht="11.25">
      <c r="F633" s="32"/>
    </row>
    <row r="634" ht="11.25">
      <c r="F634" s="32"/>
    </row>
    <row r="635" ht="11.25">
      <c r="F635" s="32"/>
    </row>
    <row r="636" ht="11.25">
      <c r="F636" s="32"/>
    </row>
    <row r="637" ht="11.25">
      <c r="F637" s="32"/>
    </row>
    <row r="638" ht="11.25">
      <c r="F638" s="32"/>
    </row>
    <row r="639" ht="11.25">
      <c r="F639" s="32"/>
    </row>
    <row r="640" ht="11.25">
      <c r="F640" s="32"/>
    </row>
    <row r="641" ht="11.25">
      <c r="F641" s="32"/>
    </row>
    <row r="642" ht="11.25">
      <c r="F642" s="32"/>
    </row>
    <row r="643" ht="11.25">
      <c r="F643" s="32"/>
    </row>
    <row r="644" ht="11.25">
      <c r="F644" s="32"/>
    </row>
    <row r="645" ht="11.25">
      <c r="F645" s="32"/>
    </row>
    <row r="646" ht="11.25">
      <c r="F646" s="32"/>
    </row>
    <row r="647" ht="11.25">
      <c r="F647" s="32"/>
    </row>
    <row r="648" ht="11.25">
      <c r="F648" s="32"/>
    </row>
    <row r="649" ht="11.25">
      <c r="F649" s="32"/>
    </row>
    <row r="650" ht="11.25">
      <c r="F650" s="32"/>
    </row>
    <row r="651" ht="11.25">
      <c r="F651" s="32"/>
    </row>
    <row r="652" ht="11.25">
      <c r="F652" s="32"/>
    </row>
    <row r="653" ht="11.25">
      <c r="F653" s="32"/>
    </row>
    <row r="654" ht="11.25">
      <c r="F654" s="32"/>
    </row>
    <row r="655" ht="11.25">
      <c r="F655" s="32"/>
    </row>
    <row r="656" ht="11.25">
      <c r="F656" s="32"/>
    </row>
    <row r="657" ht="11.25">
      <c r="F657" s="32"/>
    </row>
    <row r="658" ht="11.25">
      <c r="F658" s="32"/>
    </row>
    <row r="659" ht="11.25">
      <c r="F659" s="32"/>
    </row>
    <row r="660" ht="11.25">
      <c r="F660" s="32"/>
    </row>
    <row r="661" ht="11.25">
      <c r="F661" s="32"/>
    </row>
    <row r="662" ht="11.25">
      <c r="F662" s="32"/>
    </row>
    <row r="663" ht="11.25">
      <c r="F663" s="32"/>
    </row>
    <row r="664" ht="11.25">
      <c r="F664" s="32"/>
    </row>
    <row r="665" ht="11.25">
      <c r="F665" s="32"/>
    </row>
    <row r="666" ht="11.25">
      <c r="F666" s="32"/>
    </row>
    <row r="667" ht="11.25">
      <c r="F667" s="32"/>
    </row>
    <row r="668" ht="11.25">
      <c r="F668" s="32"/>
    </row>
    <row r="669" ht="11.25">
      <c r="F669" s="32"/>
    </row>
    <row r="670" ht="11.25">
      <c r="F670" s="32"/>
    </row>
    <row r="671" ht="11.25">
      <c r="F671" s="32"/>
    </row>
    <row r="672" ht="11.25">
      <c r="F672" s="32"/>
    </row>
    <row r="673" ht="11.25">
      <c r="F673" s="32"/>
    </row>
    <row r="674" ht="11.25">
      <c r="F674" s="32"/>
    </row>
    <row r="675" ht="11.25">
      <c r="F675" s="32"/>
    </row>
    <row r="676" ht="11.25">
      <c r="F676" s="32"/>
    </row>
    <row r="677" ht="11.25">
      <c r="F677" s="32"/>
    </row>
    <row r="678" ht="11.25">
      <c r="F678" s="32"/>
    </row>
    <row r="679" ht="11.25">
      <c r="F679" s="32"/>
    </row>
    <row r="680" ht="11.25">
      <c r="F680" s="32"/>
    </row>
    <row r="681" ht="11.25">
      <c r="F681" s="32"/>
    </row>
    <row r="682" ht="11.25">
      <c r="F682" s="32"/>
    </row>
    <row r="683" ht="11.25">
      <c r="F683" s="32"/>
    </row>
    <row r="684" ht="11.25">
      <c r="F684" s="32"/>
    </row>
    <row r="685" ht="11.25">
      <c r="F685" s="32"/>
    </row>
    <row r="686" ht="11.25">
      <c r="F686" s="32"/>
    </row>
    <row r="687" ht="11.25">
      <c r="F687" s="32"/>
    </row>
    <row r="688" ht="11.25">
      <c r="F688" s="32"/>
    </row>
    <row r="689" ht="11.25">
      <c r="F689" s="32"/>
    </row>
    <row r="690" ht="11.25">
      <c r="F690" s="32"/>
    </row>
    <row r="691" ht="11.25">
      <c r="F691" s="32"/>
    </row>
    <row r="692" ht="11.25">
      <c r="F692" s="32"/>
    </row>
    <row r="693" ht="11.25">
      <c r="F693" s="32"/>
    </row>
    <row r="694" ht="11.25">
      <c r="F694" s="32"/>
    </row>
    <row r="695" ht="11.25">
      <c r="F695" s="32"/>
    </row>
    <row r="696" ht="11.25">
      <c r="F696" s="32"/>
    </row>
    <row r="697" ht="11.25">
      <c r="F697" s="32"/>
    </row>
    <row r="698" ht="11.25">
      <c r="F698" s="32"/>
    </row>
    <row r="699" ht="11.25">
      <c r="F699" s="32"/>
    </row>
    <row r="700" ht="11.25">
      <c r="F700" s="32"/>
    </row>
    <row r="701" ht="11.25">
      <c r="F701" s="32"/>
    </row>
    <row r="702" ht="11.25">
      <c r="F702" s="32"/>
    </row>
    <row r="703" ht="11.25">
      <c r="F703" s="32"/>
    </row>
    <row r="704" ht="11.25">
      <c r="F704" s="32"/>
    </row>
    <row r="705" ht="11.25">
      <c r="F705" s="32"/>
    </row>
    <row r="706" ht="11.25">
      <c r="F706" s="32"/>
    </row>
    <row r="707" ht="11.25">
      <c r="F707" s="32"/>
    </row>
    <row r="708" ht="11.25">
      <c r="F708" s="32"/>
    </row>
    <row r="709" ht="11.25">
      <c r="F709" s="32"/>
    </row>
    <row r="710" ht="11.25">
      <c r="F710" s="32"/>
    </row>
    <row r="711" ht="11.25">
      <c r="F711" s="32"/>
    </row>
    <row r="712" ht="11.25">
      <c r="F712" s="32"/>
    </row>
    <row r="713" ht="11.25">
      <c r="F713" s="32"/>
    </row>
    <row r="714" ht="11.25">
      <c r="F714" s="32"/>
    </row>
    <row r="715" ht="11.25">
      <c r="F715" s="32"/>
    </row>
    <row r="716" ht="11.25">
      <c r="F716" s="32"/>
    </row>
    <row r="717" ht="11.25">
      <c r="F717" s="32"/>
    </row>
    <row r="718" ht="11.25">
      <c r="F718" s="32"/>
    </row>
    <row r="719" ht="11.25">
      <c r="F719" s="32"/>
    </row>
    <row r="720" ht="11.25">
      <c r="F720" s="32"/>
    </row>
    <row r="721" ht="11.25">
      <c r="F721" s="32"/>
    </row>
    <row r="722" ht="11.25">
      <c r="F722" s="32"/>
    </row>
    <row r="723" ht="11.25">
      <c r="F723" s="32"/>
    </row>
    <row r="724" ht="11.25">
      <c r="F724" s="32"/>
    </row>
    <row r="725" ht="11.25">
      <c r="F725" s="32"/>
    </row>
    <row r="726" ht="11.25">
      <c r="F726" s="32"/>
    </row>
    <row r="727" ht="11.25">
      <c r="F727" s="32"/>
    </row>
    <row r="728" ht="11.25">
      <c r="F728" s="32"/>
    </row>
    <row r="729" ht="11.25">
      <c r="F729" s="32"/>
    </row>
    <row r="730" ht="11.25">
      <c r="F730" s="32"/>
    </row>
    <row r="731" ht="11.25">
      <c r="F731" s="32"/>
    </row>
    <row r="732" ht="11.25">
      <c r="F732" s="32"/>
    </row>
    <row r="733" ht="11.25">
      <c r="F733" s="32"/>
    </row>
    <row r="734" ht="11.25">
      <c r="F734" s="32"/>
    </row>
    <row r="735" ht="11.25">
      <c r="F735" s="32"/>
    </row>
    <row r="736" ht="11.25">
      <c r="F736" s="32"/>
    </row>
    <row r="737" ht="11.25">
      <c r="F737" s="32"/>
    </row>
    <row r="738" ht="11.25">
      <c r="F738" s="32"/>
    </row>
    <row r="739" ht="11.25">
      <c r="F739" s="32"/>
    </row>
    <row r="740" ht="11.25">
      <c r="F740" s="32"/>
    </row>
    <row r="741" ht="11.25">
      <c r="F741" s="32"/>
    </row>
    <row r="742" ht="11.25">
      <c r="F742" s="32"/>
    </row>
    <row r="743" ht="11.25">
      <c r="F743" s="32"/>
    </row>
    <row r="744" ht="11.25">
      <c r="F744" s="32"/>
    </row>
    <row r="745" ht="11.25">
      <c r="F745" s="32"/>
    </row>
    <row r="746" ht="11.25">
      <c r="F746" s="32"/>
    </row>
    <row r="747" ht="11.25">
      <c r="F747" s="32"/>
    </row>
    <row r="748" ht="11.25">
      <c r="F748" s="32"/>
    </row>
    <row r="749" ht="11.25">
      <c r="F749" s="32"/>
    </row>
    <row r="750" ht="11.25">
      <c r="F750" s="32"/>
    </row>
    <row r="751" ht="11.25">
      <c r="F751" s="32"/>
    </row>
    <row r="752" ht="11.25">
      <c r="F752" s="32"/>
    </row>
    <row r="753" ht="11.25">
      <c r="F753" s="32"/>
    </row>
    <row r="754" ht="11.25">
      <c r="F754" s="32"/>
    </row>
    <row r="755" ht="11.25">
      <c r="F755" s="32"/>
    </row>
    <row r="756" ht="11.25">
      <c r="F756" s="32"/>
    </row>
    <row r="757" ht="11.25">
      <c r="F757" s="32"/>
    </row>
    <row r="758" ht="11.25">
      <c r="F758" s="32"/>
    </row>
    <row r="759" ht="11.25">
      <c r="F759" s="32"/>
    </row>
    <row r="760" ht="11.25">
      <c r="F760" s="32"/>
    </row>
    <row r="761" ht="11.25">
      <c r="F761" s="32"/>
    </row>
    <row r="762" ht="11.25">
      <c r="F762" s="32"/>
    </row>
    <row r="763" ht="11.25">
      <c r="F763" s="32"/>
    </row>
    <row r="764" ht="11.25">
      <c r="F764" s="32"/>
    </row>
    <row r="765" ht="11.25">
      <c r="F765" s="32"/>
    </row>
    <row r="766" ht="11.25">
      <c r="F766" s="32"/>
    </row>
    <row r="767" ht="11.25">
      <c r="F767" s="32"/>
    </row>
    <row r="768" ht="11.25">
      <c r="F768" s="32"/>
    </row>
    <row r="769" ht="11.25">
      <c r="F769" s="32"/>
    </row>
    <row r="770" ht="11.25">
      <c r="F770" s="32"/>
    </row>
    <row r="771" ht="11.25">
      <c r="F771" s="32"/>
    </row>
    <row r="772" ht="11.25">
      <c r="F772" s="32"/>
    </row>
    <row r="773" ht="11.25">
      <c r="F773" s="32"/>
    </row>
    <row r="774" ht="11.25">
      <c r="F774" s="32"/>
    </row>
    <row r="775" ht="11.25">
      <c r="F775" s="32"/>
    </row>
    <row r="776" ht="11.25">
      <c r="F776" s="32"/>
    </row>
    <row r="777" ht="11.25">
      <c r="F777" s="32"/>
    </row>
    <row r="778" ht="11.25">
      <c r="F778" s="32"/>
    </row>
    <row r="779" ht="11.25">
      <c r="F779" s="32"/>
    </row>
    <row r="780" ht="11.25">
      <c r="F780" s="32"/>
    </row>
    <row r="781" ht="11.25">
      <c r="F781" s="32"/>
    </row>
    <row r="782" ht="11.25">
      <c r="F782" s="32"/>
    </row>
    <row r="783" ht="11.25">
      <c r="F783" s="32"/>
    </row>
    <row r="784" ht="11.25">
      <c r="F784" s="32"/>
    </row>
    <row r="785" ht="11.25">
      <c r="F785" s="32"/>
    </row>
    <row r="786" ht="11.25">
      <c r="F786" s="32"/>
    </row>
    <row r="787" ht="11.25">
      <c r="F787" s="32"/>
    </row>
    <row r="788" ht="11.25">
      <c r="F788" s="32"/>
    </row>
    <row r="789" ht="11.25">
      <c r="F789" s="32"/>
    </row>
    <row r="790" ht="11.25">
      <c r="F790" s="32"/>
    </row>
    <row r="791" ht="11.25">
      <c r="F791" s="32"/>
    </row>
    <row r="792" ht="11.25">
      <c r="F792" s="32"/>
    </row>
    <row r="793" ht="11.25">
      <c r="F793" s="32"/>
    </row>
    <row r="794" ht="11.25">
      <c r="F794" s="32"/>
    </row>
    <row r="795" ht="11.25">
      <c r="F795" s="32"/>
    </row>
    <row r="796" ht="11.25">
      <c r="F796" s="32"/>
    </row>
    <row r="797" ht="11.25">
      <c r="F797" s="32"/>
    </row>
    <row r="798" ht="11.25">
      <c r="F798" s="32"/>
    </row>
    <row r="799" ht="11.25">
      <c r="F799" s="32"/>
    </row>
    <row r="800" ht="11.25">
      <c r="F800" s="32"/>
    </row>
    <row r="801" ht="11.25">
      <c r="F801" s="32"/>
    </row>
    <row r="802" ht="11.25">
      <c r="F802" s="32"/>
    </row>
    <row r="803" ht="11.25">
      <c r="F803" s="32"/>
    </row>
    <row r="804" ht="11.25">
      <c r="F804" s="32"/>
    </row>
    <row r="805" ht="11.25">
      <c r="F805" s="32"/>
    </row>
    <row r="806" ht="11.25">
      <c r="F806" s="32"/>
    </row>
    <row r="807" ht="11.25">
      <c r="F807" s="32"/>
    </row>
    <row r="808" ht="11.25">
      <c r="F808" s="32"/>
    </row>
    <row r="809" ht="11.25">
      <c r="F809" s="32"/>
    </row>
    <row r="810" ht="11.25">
      <c r="F810" s="32"/>
    </row>
    <row r="811" ht="11.25">
      <c r="F811" s="32"/>
    </row>
    <row r="812" ht="11.25">
      <c r="F812" s="32"/>
    </row>
    <row r="813" ht="11.25">
      <c r="F813" s="32"/>
    </row>
    <row r="814" ht="11.25">
      <c r="F814" s="32"/>
    </row>
    <row r="815" ht="11.25">
      <c r="F815" s="32"/>
    </row>
    <row r="816" ht="11.25">
      <c r="F816" s="32"/>
    </row>
    <row r="817" ht="11.25">
      <c r="F817" s="32"/>
    </row>
    <row r="818" ht="11.25">
      <c r="F818" s="32"/>
    </row>
    <row r="819" ht="11.25">
      <c r="F819" s="32"/>
    </row>
    <row r="820" ht="11.25">
      <c r="F820" s="32"/>
    </row>
    <row r="821" ht="11.25">
      <c r="F821" s="32"/>
    </row>
    <row r="822" ht="11.25">
      <c r="F822" s="32"/>
    </row>
    <row r="823" ht="11.25">
      <c r="F823" s="32"/>
    </row>
    <row r="824" ht="11.25">
      <c r="F824" s="32"/>
    </row>
    <row r="825" ht="11.25">
      <c r="F825" s="32"/>
    </row>
    <row r="826" ht="11.25">
      <c r="F826" s="32"/>
    </row>
    <row r="827" ht="11.25">
      <c r="F827" s="32"/>
    </row>
    <row r="828" ht="11.25">
      <c r="F828" s="32"/>
    </row>
    <row r="829" ht="11.25">
      <c r="F829" s="32"/>
    </row>
    <row r="830" ht="11.25">
      <c r="F830" s="32"/>
    </row>
    <row r="831" ht="11.25">
      <c r="F831" s="32"/>
    </row>
    <row r="832" ht="11.25">
      <c r="F832" s="32"/>
    </row>
    <row r="833" ht="11.25">
      <c r="F833" s="32"/>
    </row>
    <row r="834" ht="11.25">
      <c r="F834" s="32"/>
    </row>
    <row r="835" ht="11.25">
      <c r="F835" s="32"/>
    </row>
    <row r="836" ht="11.25">
      <c r="F836" s="32"/>
    </row>
    <row r="837" ht="11.25">
      <c r="F837" s="32"/>
    </row>
    <row r="838" ht="11.25">
      <c r="F838" s="32"/>
    </row>
    <row r="839" ht="11.25">
      <c r="F839" s="32"/>
    </row>
    <row r="840" ht="11.25">
      <c r="F840" s="32"/>
    </row>
    <row r="841" ht="11.25">
      <c r="F841" s="32"/>
    </row>
    <row r="842" ht="11.25">
      <c r="F842" s="32"/>
    </row>
    <row r="843" ht="11.25">
      <c r="F843" s="32"/>
    </row>
    <row r="844" ht="11.25">
      <c r="F844" s="32"/>
    </row>
    <row r="845" ht="11.25">
      <c r="F845" s="32"/>
    </row>
    <row r="846" ht="11.25">
      <c r="F846" s="32"/>
    </row>
    <row r="847" ht="11.25">
      <c r="F847" s="32"/>
    </row>
    <row r="848" ht="11.25">
      <c r="F848" s="32"/>
    </row>
    <row r="849" ht="11.25">
      <c r="F849" s="32"/>
    </row>
    <row r="850" ht="11.25">
      <c r="F850" s="32"/>
    </row>
    <row r="851" ht="11.25">
      <c r="F851" s="32"/>
    </row>
    <row r="852" ht="11.25">
      <c r="F852" s="32"/>
    </row>
    <row r="853" ht="11.25">
      <c r="F853" s="32"/>
    </row>
    <row r="854" ht="11.25">
      <c r="F854" s="32"/>
    </row>
    <row r="855" ht="11.25">
      <c r="F855" s="32"/>
    </row>
    <row r="856" ht="11.25">
      <c r="F856" s="32"/>
    </row>
    <row r="857" ht="11.25">
      <c r="F857" s="32"/>
    </row>
    <row r="858" ht="11.25">
      <c r="F858" s="32"/>
    </row>
    <row r="859" ht="11.25">
      <c r="F859" s="32"/>
    </row>
    <row r="860" ht="11.25">
      <c r="F860" s="32"/>
    </row>
    <row r="861" ht="11.25">
      <c r="F861" s="32"/>
    </row>
    <row r="862" ht="11.25">
      <c r="F862" s="32"/>
    </row>
    <row r="863" ht="11.25">
      <c r="F863" s="32"/>
    </row>
    <row r="864" ht="11.25">
      <c r="F864" s="32"/>
    </row>
    <row r="865" ht="11.25">
      <c r="F865" s="32"/>
    </row>
    <row r="866" ht="11.25">
      <c r="F866" s="32"/>
    </row>
    <row r="867" ht="11.25">
      <c r="F867" s="32"/>
    </row>
    <row r="868" ht="11.25">
      <c r="F868" s="32"/>
    </row>
    <row r="869" ht="11.25">
      <c r="F869" s="32"/>
    </row>
    <row r="870" ht="11.25">
      <c r="F870" s="32"/>
    </row>
    <row r="871" ht="11.25">
      <c r="F871" s="32"/>
    </row>
    <row r="872" ht="11.25">
      <c r="F872" s="32"/>
    </row>
    <row r="873" ht="11.25">
      <c r="F873" s="32"/>
    </row>
    <row r="874" ht="11.25">
      <c r="F874" s="32"/>
    </row>
    <row r="875" ht="11.25">
      <c r="F875" s="32"/>
    </row>
    <row r="876" ht="11.25">
      <c r="F876" s="32"/>
    </row>
    <row r="877" ht="11.25">
      <c r="F877" s="32"/>
    </row>
    <row r="878" ht="11.25">
      <c r="F878" s="32"/>
    </row>
    <row r="879" ht="11.25">
      <c r="F879" s="32"/>
    </row>
    <row r="880" ht="11.25">
      <c r="F880" s="32"/>
    </row>
    <row r="881" ht="11.25">
      <c r="F881" s="32"/>
    </row>
    <row r="882" ht="11.25">
      <c r="F882" s="32"/>
    </row>
    <row r="883" ht="11.25">
      <c r="F883" s="32"/>
    </row>
    <row r="884" ht="11.25">
      <c r="F884" s="32"/>
    </row>
    <row r="885" ht="11.25">
      <c r="F885" s="32"/>
    </row>
    <row r="886" ht="11.25">
      <c r="F886" s="32"/>
    </row>
    <row r="887" ht="11.25">
      <c r="F887" s="32"/>
    </row>
    <row r="888" ht="11.25">
      <c r="F888" s="32"/>
    </row>
    <row r="889" ht="11.25">
      <c r="F889" s="32"/>
    </row>
    <row r="890" ht="11.25">
      <c r="F890" s="32"/>
    </row>
    <row r="891" ht="11.25">
      <c r="F891" s="32"/>
    </row>
    <row r="892" ht="11.25">
      <c r="F892" s="32"/>
    </row>
    <row r="893" ht="11.25">
      <c r="F893" s="32"/>
    </row>
    <row r="894" ht="11.25">
      <c r="F894" s="32"/>
    </row>
    <row r="895" ht="11.25">
      <c r="F895" s="32"/>
    </row>
    <row r="896" ht="11.25">
      <c r="F896" s="32"/>
    </row>
    <row r="897" ht="11.25">
      <c r="F897" s="32"/>
    </row>
    <row r="898" ht="11.25">
      <c r="F898" s="32"/>
    </row>
    <row r="899" ht="11.25">
      <c r="F899" s="32"/>
    </row>
    <row r="900" ht="11.25">
      <c r="F900" s="32"/>
    </row>
    <row r="901" ht="11.25">
      <c r="F901" s="32"/>
    </row>
    <row r="902" ht="11.25">
      <c r="F902" s="32"/>
    </row>
    <row r="903" ht="11.25">
      <c r="F903" s="32"/>
    </row>
    <row r="904" ht="11.25">
      <c r="F904" s="32"/>
    </row>
    <row r="905" ht="11.25">
      <c r="F905" s="32"/>
    </row>
    <row r="906" ht="11.25">
      <c r="F906" s="32"/>
    </row>
    <row r="907" ht="11.25">
      <c r="F907" s="32"/>
    </row>
    <row r="908" ht="11.25">
      <c r="F908" s="32"/>
    </row>
    <row r="909" ht="11.25">
      <c r="F909" s="32"/>
    </row>
    <row r="910" ht="11.25">
      <c r="F910" s="32"/>
    </row>
    <row r="911" ht="11.25">
      <c r="F911" s="32"/>
    </row>
    <row r="912" ht="11.25">
      <c r="F912" s="32"/>
    </row>
    <row r="913" ht="11.25">
      <c r="F913" s="32"/>
    </row>
    <row r="914" ht="11.25">
      <c r="F914" s="32"/>
    </row>
    <row r="915" ht="11.25">
      <c r="F915" s="32"/>
    </row>
    <row r="916" ht="11.25">
      <c r="F916" s="32"/>
    </row>
    <row r="917" ht="11.25">
      <c r="F917" s="32"/>
    </row>
    <row r="918" ht="11.25">
      <c r="F918" s="32"/>
    </row>
    <row r="919" ht="11.25">
      <c r="F919" s="32"/>
    </row>
    <row r="920" ht="11.25">
      <c r="F920" s="32"/>
    </row>
    <row r="921" ht="11.25">
      <c r="F921" s="32"/>
    </row>
    <row r="922" ht="11.25">
      <c r="F922" s="32"/>
    </row>
    <row r="923" ht="11.25">
      <c r="F923" s="32"/>
    </row>
    <row r="924" ht="11.25">
      <c r="F924" s="32"/>
    </row>
    <row r="925" ht="11.25">
      <c r="F925" s="32"/>
    </row>
    <row r="926" ht="11.25">
      <c r="F926" s="32"/>
    </row>
    <row r="927" ht="11.25">
      <c r="F927" s="32"/>
    </row>
    <row r="928" ht="11.25">
      <c r="F928" s="32"/>
    </row>
    <row r="929" ht="11.25">
      <c r="F929" s="32"/>
    </row>
    <row r="930" ht="11.25">
      <c r="F930" s="32"/>
    </row>
    <row r="931" ht="11.25">
      <c r="F931" s="32"/>
    </row>
    <row r="932" ht="11.25">
      <c r="F932" s="32"/>
    </row>
    <row r="933" ht="11.25">
      <c r="F933" s="32"/>
    </row>
    <row r="934" ht="11.25">
      <c r="F934" s="32"/>
    </row>
    <row r="935" ht="11.25">
      <c r="F935" s="32"/>
    </row>
    <row r="936" ht="11.25">
      <c r="F936" s="32"/>
    </row>
    <row r="937" ht="11.25">
      <c r="F937" s="32"/>
    </row>
    <row r="938" ht="11.25">
      <c r="F938" s="32"/>
    </row>
    <row r="939" ht="11.25">
      <c r="F939" s="32"/>
    </row>
    <row r="940" ht="11.25">
      <c r="F940" s="32"/>
    </row>
    <row r="941" ht="11.25">
      <c r="F941" s="32"/>
    </row>
    <row r="942" ht="11.25">
      <c r="F942" s="32"/>
    </row>
    <row r="943" ht="11.25">
      <c r="F943" s="32"/>
    </row>
    <row r="944" ht="11.25">
      <c r="F944" s="32"/>
    </row>
    <row r="945" ht="11.25">
      <c r="F945" s="32"/>
    </row>
    <row r="946" ht="11.25">
      <c r="F946" s="32"/>
    </row>
    <row r="947" ht="11.25">
      <c r="F947" s="32"/>
    </row>
    <row r="948" ht="11.25">
      <c r="F948" s="32"/>
    </row>
    <row r="949" ht="11.25">
      <c r="F949" s="32"/>
    </row>
    <row r="950" ht="11.25">
      <c r="F950" s="32"/>
    </row>
    <row r="951" ht="11.25">
      <c r="F951" s="32"/>
    </row>
    <row r="952" ht="11.25">
      <c r="F952" s="32"/>
    </row>
    <row r="953" ht="11.25">
      <c r="F953" s="32"/>
    </row>
    <row r="954" ht="11.25">
      <c r="F954" s="32"/>
    </row>
    <row r="955" ht="11.25">
      <c r="F955" s="32"/>
    </row>
    <row r="956" ht="11.25">
      <c r="F956" s="32"/>
    </row>
    <row r="957" ht="11.25">
      <c r="F957" s="32"/>
    </row>
    <row r="958" ht="11.25">
      <c r="F958" s="32"/>
    </row>
    <row r="959" ht="11.25">
      <c r="F959" s="32"/>
    </row>
    <row r="960" ht="11.25">
      <c r="F960" s="32"/>
    </row>
    <row r="961" ht="11.25">
      <c r="F961" s="32"/>
    </row>
    <row r="962" ht="11.25">
      <c r="F962" s="32"/>
    </row>
    <row r="963" ht="11.25">
      <c r="F963" s="32"/>
    </row>
    <row r="964" ht="11.25">
      <c r="F964" s="32"/>
    </row>
    <row r="965" ht="11.25">
      <c r="F965" s="32"/>
    </row>
    <row r="966" ht="11.25">
      <c r="F966" s="32"/>
    </row>
    <row r="967" ht="11.25">
      <c r="F967" s="32"/>
    </row>
    <row r="968" ht="11.25">
      <c r="F968" s="32"/>
    </row>
    <row r="969" ht="11.25">
      <c r="F969" s="32"/>
    </row>
    <row r="970" ht="11.25">
      <c r="F970" s="32"/>
    </row>
    <row r="971" ht="11.25">
      <c r="F971" s="32"/>
    </row>
    <row r="972" ht="11.25">
      <c r="F972" s="32"/>
    </row>
    <row r="973" ht="11.25">
      <c r="F973" s="32"/>
    </row>
    <row r="974" ht="11.25">
      <c r="F974" s="32"/>
    </row>
    <row r="975" ht="11.25">
      <c r="F975" s="32"/>
    </row>
    <row r="976" ht="11.25">
      <c r="F976" s="32"/>
    </row>
    <row r="977" ht="11.25">
      <c r="F977" s="32"/>
    </row>
    <row r="978" ht="11.25">
      <c r="F978" s="32"/>
    </row>
    <row r="979" ht="11.25">
      <c r="F979" s="32"/>
    </row>
    <row r="980" ht="11.25">
      <c r="F980" s="32"/>
    </row>
    <row r="981" ht="11.25">
      <c r="F981" s="32"/>
    </row>
    <row r="982" ht="11.25">
      <c r="F982" s="32"/>
    </row>
    <row r="983" ht="11.25">
      <c r="F983" s="32"/>
    </row>
    <row r="984" ht="11.25">
      <c r="F984" s="32"/>
    </row>
    <row r="985" ht="11.25">
      <c r="F985" s="32"/>
    </row>
    <row r="986" ht="11.25">
      <c r="F986" s="32"/>
    </row>
    <row r="987" ht="11.25">
      <c r="F987" s="32"/>
    </row>
    <row r="988" ht="11.25">
      <c r="F988" s="32"/>
    </row>
    <row r="989" ht="11.25">
      <c r="F989" s="32"/>
    </row>
    <row r="990" ht="11.25">
      <c r="F990" s="32"/>
    </row>
    <row r="991" ht="11.25">
      <c r="F991" s="32"/>
    </row>
    <row r="992" ht="11.25">
      <c r="F992" s="32"/>
    </row>
    <row r="993" ht="11.25">
      <c r="F993" s="32"/>
    </row>
    <row r="994" ht="11.25">
      <c r="F994" s="32"/>
    </row>
    <row r="995" ht="11.25">
      <c r="F995" s="32"/>
    </row>
    <row r="996" ht="11.25">
      <c r="F996" s="32"/>
    </row>
    <row r="997" ht="11.25">
      <c r="F997" s="32"/>
    </row>
    <row r="998" ht="11.25">
      <c r="F998" s="32"/>
    </row>
    <row r="999" ht="11.25">
      <c r="F999" s="32"/>
    </row>
    <row r="1000" ht="11.25">
      <c r="F1000" s="32"/>
    </row>
    <row r="1001" ht="11.25">
      <c r="F1001" s="32"/>
    </row>
    <row r="1002" ht="11.25">
      <c r="F1002" s="32"/>
    </row>
    <row r="1003" ht="11.25">
      <c r="F1003" s="32"/>
    </row>
    <row r="1004" ht="11.25">
      <c r="F1004" s="32"/>
    </row>
    <row r="1005" ht="11.25">
      <c r="F1005" s="32"/>
    </row>
    <row r="1006" ht="11.25">
      <c r="F1006" s="32"/>
    </row>
    <row r="1007" ht="11.25">
      <c r="F1007" s="32"/>
    </row>
    <row r="1008" ht="11.25">
      <c r="F1008" s="32"/>
    </row>
    <row r="1009" ht="11.25">
      <c r="F1009" s="32"/>
    </row>
    <row r="1010" ht="11.25">
      <c r="F1010" s="32"/>
    </row>
    <row r="1011" ht="11.25">
      <c r="F1011" s="32"/>
    </row>
    <row r="1012" ht="11.25">
      <c r="F1012" s="32"/>
    </row>
    <row r="1013" ht="11.25">
      <c r="F1013" s="32"/>
    </row>
    <row r="1014" ht="11.25">
      <c r="F1014" s="32"/>
    </row>
    <row r="1015" ht="11.25">
      <c r="F1015" s="32"/>
    </row>
    <row r="1016" ht="11.25">
      <c r="F1016" s="32"/>
    </row>
    <row r="1017" ht="11.25">
      <c r="F1017" s="32"/>
    </row>
  </sheetData>
  <sheetProtection/>
  <mergeCells count="26">
    <mergeCell ref="A2:S2"/>
    <mergeCell ref="A3:S3"/>
    <mergeCell ref="A4:S4"/>
    <mergeCell ref="A5:S5"/>
    <mergeCell ref="A6:A7"/>
    <mergeCell ref="B6:B7"/>
    <mergeCell ref="C6:C7"/>
    <mergeCell ref="D6:D7"/>
    <mergeCell ref="E6:E7"/>
    <mergeCell ref="F6:F7"/>
    <mergeCell ref="S6:S7"/>
    <mergeCell ref="P6:P7"/>
    <mergeCell ref="Q6:Q7"/>
    <mergeCell ref="R6:R7"/>
    <mergeCell ref="D135:D136"/>
    <mergeCell ref="E111:E114"/>
    <mergeCell ref="M6:M7"/>
    <mergeCell ref="N6:N7"/>
    <mergeCell ref="O6:O7"/>
    <mergeCell ref="G6:G7"/>
    <mergeCell ref="H6:H7"/>
    <mergeCell ref="I6:I7"/>
    <mergeCell ref="J6:J7"/>
    <mergeCell ref="K6:K7"/>
    <mergeCell ref="L6:L7"/>
    <mergeCell ref="E61:E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11.7109375" style="0" customWidth="1"/>
    <col min="2" max="5" width="11.8515625" style="0" customWidth="1"/>
    <col min="6" max="6" width="9.28125" style="0" customWidth="1"/>
    <col min="7" max="7" width="42.57421875" style="0" customWidth="1"/>
    <col min="8" max="8" width="14.57421875" style="0" customWidth="1"/>
    <col min="9" max="9" width="10.140625" style="0" customWidth="1"/>
    <col min="10" max="10" width="9.28125" style="0" bestFit="1" customWidth="1"/>
    <col min="11" max="11" width="12.421875" style="0" customWidth="1"/>
    <col min="12" max="12" width="10.00390625" style="0" bestFit="1" customWidth="1"/>
    <col min="13" max="13" width="10.57421875" style="0" customWidth="1"/>
    <col min="14" max="14" width="10.00390625" style="0" customWidth="1"/>
    <col min="15" max="15" width="14.7109375" style="0" customWidth="1"/>
    <col min="16" max="16" width="25.00390625" style="0" customWidth="1"/>
    <col min="17" max="17" width="22.28125" style="0" customWidth="1"/>
    <col min="18" max="18" width="10.7109375" style="0" customWidth="1"/>
    <col min="19" max="19" width="19.00390625" style="0" customWidth="1"/>
  </cols>
  <sheetData>
    <row r="1" spans="1:25" s="2" customFormat="1" ht="11.25">
      <c r="A1" s="1"/>
      <c r="B1" s="1"/>
      <c r="C1" s="1"/>
      <c r="D1" s="1"/>
      <c r="E1" s="1"/>
      <c r="F1" s="1"/>
      <c r="H1" s="1"/>
      <c r="I1" s="1"/>
      <c r="J1" s="1"/>
      <c r="K1" s="1"/>
      <c r="L1" s="3"/>
      <c r="M1" s="3"/>
      <c r="N1" s="4"/>
      <c r="O1" s="4"/>
      <c r="P1" s="5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15.7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6"/>
      <c r="U2" s="6"/>
      <c r="V2" s="6"/>
      <c r="W2" s="6"/>
      <c r="X2" s="6"/>
      <c r="Y2" s="6"/>
    </row>
    <row r="3" spans="1:25" s="2" customFormat="1" ht="15.75" customHeight="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6"/>
      <c r="U3" s="6"/>
      <c r="V3" s="6"/>
      <c r="W3" s="6"/>
      <c r="X3" s="6"/>
      <c r="Y3" s="6"/>
    </row>
    <row r="4" spans="1:25" s="2" customFormat="1" ht="15.75" customHeight="1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6"/>
      <c r="U4" s="6"/>
      <c r="V4" s="6"/>
      <c r="W4" s="6"/>
      <c r="X4" s="6"/>
      <c r="Y4" s="6"/>
    </row>
    <row r="5" spans="1:19" s="2" customFormat="1" ht="12" thickBot="1">
      <c r="A5" s="165" t="s">
        <v>23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19" s="7" customFormat="1" ht="15" customHeight="1">
      <c r="A6" s="155" t="s">
        <v>3</v>
      </c>
      <c r="B6" s="157" t="s">
        <v>4</v>
      </c>
      <c r="C6" s="157" t="s">
        <v>5</v>
      </c>
      <c r="D6" s="157" t="s">
        <v>6</v>
      </c>
      <c r="E6" s="157" t="s">
        <v>7</v>
      </c>
      <c r="F6" s="157" t="s">
        <v>8</v>
      </c>
      <c r="G6" s="153" t="s">
        <v>9</v>
      </c>
      <c r="H6" s="153" t="s">
        <v>10</v>
      </c>
      <c r="I6" s="155" t="s">
        <v>11</v>
      </c>
      <c r="J6" s="155" t="s">
        <v>12</v>
      </c>
      <c r="K6" s="157" t="s">
        <v>13</v>
      </c>
      <c r="L6" s="159" t="s">
        <v>14</v>
      </c>
      <c r="M6" s="151" t="s">
        <v>15</v>
      </c>
      <c r="N6" s="151" t="s">
        <v>16</v>
      </c>
      <c r="O6" s="151" t="s">
        <v>17</v>
      </c>
      <c r="P6" s="153" t="s">
        <v>18</v>
      </c>
      <c r="Q6" s="157" t="s">
        <v>19</v>
      </c>
      <c r="R6" s="157" t="s">
        <v>20</v>
      </c>
      <c r="S6" s="157" t="s">
        <v>21</v>
      </c>
    </row>
    <row r="7" spans="1:19" s="7" customFormat="1" ht="31.5" customHeight="1">
      <c r="A7" s="156"/>
      <c r="B7" s="158"/>
      <c r="C7" s="158"/>
      <c r="D7" s="158"/>
      <c r="E7" s="158"/>
      <c r="F7" s="158"/>
      <c r="G7" s="154"/>
      <c r="H7" s="154"/>
      <c r="I7" s="156"/>
      <c r="J7" s="156"/>
      <c r="K7" s="158"/>
      <c r="L7" s="160"/>
      <c r="M7" s="152"/>
      <c r="N7" s="152"/>
      <c r="O7" s="152"/>
      <c r="P7" s="167"/>
      <c r="Q7" s="158"/>
      <c r="R7" s="158"/>
      <c r="S7" s="158"/>
    </row>
    <row r="8" spans="1:19" s="5" customFormat="1" ht="12">
      <c r="A8" s="8"/>
      <c r="B8" s="9"/>
      <c r="C8" s="9"/>
      <c r="D8" s="9"/>
      <c r="E8" s="9"/>
      <c r="F8" s="10"/>
      <c r="G8" s="11"/>
      <c r="H8" s="12"/>
      <c r="I8" s="13"/>
      <c r="J8" s="14"/>
      <c r="K8" s="14"/>
      <c r="L8" s="15"/>
      <c r="M8" s="15"/>
      <c r="N8" s="16"/>
      <c r="O8" s="16"/>
      <c r="P8" s="17"/>
      <c r="Q8" s="18"/>
      <c r="R8" s="18"/>
      <c r="S8" s="18"/>
    </row>
    <row r="9" spans="1:19" s="5" customFormat="1" ht="12">
      <c r="A9" s="8"/>
      <c r="B9" s="9"/>
      <c r="C9" s="9"/>
      <c r="D9" s="9"/>
      <c r="E9" s="9"/>
      <c r="F9" s="10"/>
      <c r="G9" s="11"/>
      <c r="H9" s="12"/>
      <c r="I9" s="13"/>
      <c r="J9" s="14"/>
      <c r="K9" s="14"/>
      <c r="L9" s="15"/>
      <c r="M9" s="15"/>
      <c r="N9" s="16"/>
      <c r="O9" s="16"/>
      <c r="P9" s="17"/>
      <c r="Q9" s="18"/>
      <c r="R9" s="18"/>
      <c r="S9" s="18"/>
    </row>
    <row r="10" spans="1:19" s="5" customFormat="1" ht="12.75">
      <c r="A10" s="19"/>
      <c r="B10" s="20"/>
      <c r="C10" s="20"/>
      <c r="D10" s="20"/>
      <c r="E10" s="20"/>
      <c r="F10" s="21"/>
      <c r="G10" s="22" t="s">
        <v>22</v>
      </c>
      <c r="H10" s="23">
        <f ca="1">TODAY()</f>
        <v>41760</v>
      </c>
      <c r="I10" s="24"/>
      <c r="J10" s="25"/>
      <c r="K10" s="25"/>
      <c r="L10" s="26"/>
      <c r="M10" s="26"/>
      <c r="N10" s="27"/>
      <c r="O10" s="28">
        <f>SUM(O11:O198)</f>
        <v>0</v>
      </c>
      <c r="P10" s="29"/>
      <c r="Q10" s="30"/>
      <c r="R10" s="30"/>
      <c r="S10" s="30"/>
    </row>
  </sheetData>
  <sheetProtection/>
  <mergeCells count="23">
    <mergeCell ref="L6:L7"/>
    <mergeCell ref="A2:S2"/>
    <mergeCell ref="A3:S3"/>
    <mergeCell ref="A4:S4"/>
    <mergeCell ref="A5:S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S6:S7"/>
    <mergeCell ref="M6:M7"/>
    <mergeCell ref="N6:N7"/>
    <mergeCell ref="O6:O7"/>
    <mergeCell ref="P6:P7"/>
    <mergeCell ref="Q6:Q7"/>
    <mergeCell ref="R6: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mtorres</dc:creator>
  <cp:keywords/>
  <dc:description/>
  <cp:lastModifiedBy>Vanessa Guerrero García</cp:lastModifiedBy>
  <dcterms:created xsi:type="dcterms:W3CDTF">2013-03-13T14:48:06Z</dcterms:created>
  <dcterms:modified xsi:type="dcterms:W3CDTF">2014-05-01T18:55:40Z</dcterms:modified>
  <cp:category/>
  <cp:version/>
  <cp:contentType/>
  <cp:contentStatus/>
</cp:coreProperties>
</file>