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0" windowWidth="28800" windowHeight="12465" tabRatio="913" activeTab="0"/>
  </bookViews>
  <sheets>
    <sheet name="FEBRERO" sheetId="1" r:id="rId1"/>
  </sheets>
  <definedNames/>
  <calcPr fullCalcOnLoad="1"/>
</workbook>
</file>

<file path=xl/sharedStrings.xml><?xml version="1.0" encoding="utf-8"?>
<sst xmlns="http://schemas.openxmlformats.org/spreadsheetml/2006/main" count="1204" uniqueCount="303">
  <si>
    <t>PROVEEDOR</t>
  </si>
  <si>
    <t>DESCRIPCION</t>
  </si>
  <si>
    <t>PRECIO</t>
  </si>
  <si>
    <t>IMPORTE</t>
  </si>
  <si>
    <t>PRESENTACIÓN</t>
  </si>
  <si>
    <t>I.V.A</t>
  </si>
  <si>
    <t>SUBTOTAL</t>
  </si>
  <si>
    <t>HOSPITAL REGIONAL DE ALTA ESPECIALIDAD DE OAXACA</t>
  </si>
  <si>
    <t>DIRECCIÓN DE ADMINISTRACIÓN Y FINANZAS</t>
  </si>
  <si>
    <t>SUBDIRECCIÓN DE RECURSOS MATERIALES</t>
  </si>
  <si>
    <t>NUMERO DE MODIFICACION</t>
  </si>
  <si>
    <t>VIGENCIA DE CONTRATO</t>
  </si>
  <si>
    <t>FECHA DE ENTREGA</t>
  </si>
  <si>
    <t>NUMERO DE PEDIDO</t>
  </si>
  <si>
    <t>FACTURA</t>
  </si>
  <si>
    <t>FECHA DE CONTRATO</t>
  </si>
  <si>
    <t>NUMERO DE CONTRATO</t>
  </si>
  <si>
    <t>NUMERO DE PARTIDA</t>
  </si>
  <si>
    <t>CANTIDAD SOLICITADA</t>
  </si>
  <si>
    <t>FECHA LÍMITE DE ENTREGA</t>
  </si>
  <si>
    <t>FECHA DE ENVIO</t>
  </si>
  <si>
    <t>CANTIDAD ENTREGADA</t>
  </si>
  <si>
    <t xml:space="preserve">MONTO ADQUIRIDO AL DIA: </t>
  </si>
  <si>
    <t>01-MC</t>
  </si>
  <si>
    <t>PIEZA</t>
  </si>
  <si>
    <t>KIT</t>
  </si>
  <si>
    <t>02-MC</t>
  </si>
  <si>
    <t>PAQUETE</t>
  </si>
  <si>
    <t>BX-CAJA</t>
  </si>
  <si>
    <t>03-MC</t>
  </si>
  <si>
    <t>ENVASE</t>
  </si>
  <si>
    <t>04-MC</t>
  </si>
  <si>
    <t>AGUJA TIPO TRUCUT PARA PISTOLA AUTOMÁTICA COMPATIBLE CON MARCA MAGNUM DE LA CASA BARD. CALIBRE 14 G X 10 CM. DE LONGITUD</t>
  </si>
  <si>
    <t>05-MC</t>
  </si>
  <si>
    <t>06-MC</t>
  </si>
  <si>
    <t>07-MC</t>
  </si>
  <si>
    <t>FRASCO</t>
  </si>
  <si>
    <t>08-MC</t>
  </si>
  <si>
    <t>09-MC</t>
  </si>
  <si>
    <t>10-MC</t>
  </si>
  <si>
    <t>11-MC</t>
  </si>
  <si>
    <t>12-MC</t>
  </si>
  <si>
    <t>13-MC</t>
  </si>
  <si>
    <t>14-MC</t>
  </si>
  <si>
    <t>PROVEEDORA GAMA MEDICAL SERVICE S.A DE C.V.</t>
  </si>
  <si>
    <t>15-MC</t>
  </si>
  <si>
    <t>MEDICAL RECOVERY S.A DE C.V.</t>
  </si>
  <si>
    <t>16-MC</t>
  </si>
  <si>
    <t>GALON</t>
  </si>
  <si>
    <t>17-MC</t>
  </si>
  <si>
    <t>PROMAD EMPRESARIAL S.A DE C.V.</t>
  </si>
  <si>
    <t>18-MC</t>
  </si>
  <si>
    <t>19-MC</t>
  </si>
  <si>
    <t>20-MC</t>
  </si>
  <si>
    <t>21-MC</t>
  </si>
  <si>
    <t>22-MC</t>
  </si>
  <si>
    <t>23-MC</t>
  </si>
  <si>
    <t>24-MC</t>
  </si>
  <si>
    <t>25-MC</t>
  </si>
  <si>
    <t>26-MC</t>
  </si>
  <si>
    <t>27-MC</t>
  </si>
  <si>
    <t>28-MC</t>
  </si>
  <si>
    <t>29-MC</t>
  </si>
  <si>
    <t>AMBIDERM S.A DE C.V.</t>
  </si>
  <si>
    <t>AREA REQUIRENTE</t>
  </si>
  <si>
    <t>(PARA TODO)</t>
  </si>
  <si>
    <t>ABATELENGUAS DE MADERA, PULIDO, NO ESTÉRIL, DESECHABLE. MEDIDAS: 142.0 MM DE LARGO X 18.0 MM DE ANCHO. PAQUETE CON 500 PIEZAS</t>
  </si>
  <si>
    <t>CUBREBOCA QUIRÚRGICO 100% FIBRA DE POLIURETANO. ELABORADO CON TRES CAPAS; DOS CAPAS EXTERNAS DE TELA NO TEJIDA, UN FILTRO INTERMEDIO DE POLIPROPILENO; PLISADO; CON AJUSTE NASAL MOLDEABLE. RESISTENTE A FLUIDOS, ANTIESTÁTICO, HIPOALERGÉNICO. CON AJUSTE ELÁSTICO RETROAURICULAR. DESECHABLE. EN CAJA CON 50 PIEZAS.</t>
  </si>
  <si>
    <t>CATETER P/SUMINISTRO DE OXIGENO PEDIATRICO. CON TUBO DE CONEXION Y CANULA NASAL. DE PLASTICO. MEDIDAS: DIAMETRO INTERNO DE LA CANULA NASAL: 2 MM. DIAMETRO INTERNO DEL TUBO DE CONEXION: 5 MM LONG. 180 CM. PIEZA</t>
  </si>
  <si>
    <t>MASCARILLA DESECHABLE DE AEROSOL ADULTO CON BANDA ELÁSTICA Y PRESILLA DE METAL SIN EXTENSIÓN DE OXIGENO.</t>
  </si>
  <si>
    <t>JERINGA DE PLÁSTICO GRADO MÉDICO, DESECHABLE, ESTÉRIL, CAPACIDAD DE 1 ML. ESCALA GRADUADA EN DÉCIMAS DE MILILITRO CON DIVISIONES DE 0.01 ML. SUBDIVISIONES DE 0.01 ML. CON AGUJA DE 27 G X 13 MM. DE LONG. CAJA CON 100 PIEZAS</t>
  </si>
  <si>
    <t>PASTA CONDUCTORA PARA USO EN ELECTRODOS NO DESECHABLES DE NEURODIAGNÓSTICO EN PRUEBAS DE EEG, PROCESOS DE EVOCACIÓN DE POTENCIAL, ENG, MAPAS CEREBRALES Y PROCESOS DE TEST DEL SUEÑO (MSLT). CONTIENE: ETHER CETILICO, POLIOXITILENO (20), AGUA, GLICERINA, CARBONATO CALCICO, PROPANEDIOL 1, 2, CLORURO POTASICO, GELWHITE, CLORURO SODICO, SORBITOL POLIOXIETILENO (20), METILPARABEN, PROPILPARABEN. FRASCO CON 228 GRAMOS. PASTA CONDUCTORA PARA POTENCIALES EVOCADOS SOMATOSENSORIALES.</t>
  </si>
  <si>
    <t>EQUIPO PARA DRENAJE POR ASPIRACIÓN PARA USO POSTQUIRÚRGICO CONSTA DE FUELLE SUCCIONADOR, SONDA CONECTORA, CINTA DE FIJACIÓN, SONDA DE SUCCIÓN, DIÁMETRO EXTERNO DE 6 MM. 1/4 CON VÁLVULA DE REFLUJO Y VÁLVULA DE ACTIVACIÓN. PIEZA.</t>
  </si>
  <si>
    <t>TAPÓN PARA INYECCIÓN DE HEPARINA. TAPÓN DE CIERRE CON TOMA DE INYECCIÓN. ESTÉRIL Y DESECHABLE. CAJA CON 100 PIEZAS</t>
  </si>
  <si>
    <t>VENDA CON UN TEJIDO ABIERTO IMPREGNADA DE UNA PASTA QUE CONTIENE UN 10% DE OXIDO DE ZINC, AGUA PURIFICADA, GLICEROL, ALCOHOL DE CETOSTEARILCETOMATOGROL, ACEITE BLANCO, GOMA GUAR, GOMA XANTICA, METIL P-HIDROXIBENZOATO Y PROPIL P-HIDROXIBEZOATO PARA EL TRATAMIENTO DE LAS ULCERAS VENOSAS, PROVEE UNA COMPRESIÓN 20 A 30MMHG. MEDIDA DE 7.5CM X 6MTS.</t>
  </si>
  <si>
    <t>CINTA TESTIGO PARA ESTERILIZACIÓN EN VAPOR A PRESIÓN. TAMAÑO 18 MM X 50 MTS.</t>
  </si>
  <si>
    <t>ENGUAJE BUCAL CON GLOCUTANO DE CLORHEXIDINA AL 0.12%, INGREDIENTES INACTIVOS: AGUA DESHIONIZADA, ALCOHOL ETILICO AL 7%, SABORIZANTE. FRASCO CON 250 ML.</t>
  </si>
  <si>
    <t>JALEA LUBRICANTE HIDROSOLUBLE, ASÉPTICA CON CLORHIDRATO DE LIDOCAINA AL 1% . FRASCO CON 135 GR.</t>
  </si>
  <si>
    <t>PAÑAL PREDOBLADO, BIODEGRADABLE, RESISTENTE Y ABSORBENTE, DESECHABLE, TAMAÑO ADULTO. PIEZA</t>
  </si>
  <si>
    <t>MARIA ARACELY RIVERA NIETO</t>
  </si>
  <si>
    <t>COMERCIALIZADORA MTS S.A DE C.V.</t>
  </si>
  <si>
    <t>CATÉTER NASAL PARA SUMINISTRO DE OXÍGENO CON TUBO DE CONEXIÓN Y CÁNULA NASAL DE PLÁSTICO. MEDIDAS: DIÁMETRO INTERNO DE 2 MM, DIÁMETRO INTERNO DEL TUBO DE CONEXIÓN 5 MM, LONGITUD 180 CM.</t>
  </si>
  <si>
    <t>MATRIZ DE COLAGENO TIPO I REGENERADORA DE DURA MADRE DE 10 X 12.5 CM</t>
  </si>
  <si>
    <t>INSTRUMENTOS MEDICOS INTERNACIONALES S.A DE C.V.</t>
  </si>
  <si>
    <t>MICRONEBULIZADOR DESECHABLE, MICRONEBULIZADOR CON ADAPTADOR O PIEZA EN "T" Y TUBO DE SUMINISTRO DE OXIGENO DE 2.10 M. KIT</t>
  </si>
  <si>
    <t>GRUPO MORAVI S.A DE C.V.</t>
  </si>
  <si>
    <t>GALIA TEXTIL S.A DE C.V.</t>
  </si>
  <si>
    <t>TUBO ENDOTRAQUEAL DE PLASTICO CON ESPIRAL DE ALAMBRE, GRADO MÈDICO, CON MARCA RADIOPACA, ESTÉRIL, DESECHABLE CON GLOBO DE ALTO VOLUMEN Y BAJA PRESIÓN, INCLUYE UNA VÁLVULA Y UN CONECTOR. CON ORIFICIO TIPO MURPHY. DIÁMETRO INTERNO 8.5 MM CALIBRE 34FR</t>
  </si>
  <si>
    <t>APÓSITO ANTIMICROBIANO, COMPUESTO DE MICROESFERAS DE ALMIDÓN MODIFICADO, DESBRIDANTE Y ABSORBENTE COMPUESTO DE 60% DE CADEXOMERO DE YODO Y 40 % DE POLIETILEN-GLICOL CON UNA CONCENTRACIÓN DE YODO ELEMENTAL AL 0.9% CONTENIDO ENTRE UNA MALLA DE ALGODÓN. 10GR-8X6CM. CAJA CON 3 PIEZAS</t>
  </si>
  <si>
    <t xml:space="preserve">RESERVORIO J-VAC PARA DRENAJE DE SILICONA. CAPACIDAD 300CC </t>
  </si>
  <si>
    <t>VENDA ELÁSTICA DE TELA NO TEJIDA QUE SE ADHIERE A SI MISMA PARA MANTENER UNA PRESIÓN CONSTANTE , POR LO QUE NO SE DESLIZA NI AFLOJA MIENTRAS SE USA, NO SE ADHIERE A LA PIEL CABELLO O GRAPAS ES RESISTENTE A LA HUMEDAD, CÓMODA Y LIVIANA. DE 10 CM.</t>
  </si>
  <si>
    <t>VENDA ELÁSTICA DE TELA NO TEJIDA QUE SE ADHIERE A SI MISMA PARA MANTENER UNA PRESIÓN CONSTANTE , POR LO QUE NO SE DESLIZA NI AFLOJA MIENTRAS SE USA, NO SE ADHIERE A LA PIEL, CABELLO O GRAPAS. RESISTENTE A LA HUMEDAD, CÓMODA Y LIVIANA. DE 7.5 CM.</t>
  </si>
  <si>
    <t>ADAPTADOR PARA LA CONEXIÓN DE OXIGENO EN EL MANOMETRO, COLA DE RATON</t>
  </si>
  <si>
    <t>BOLSA PARA ENEMA CAPACIDAD 1500 ML CON TUBO TRANSPORTADOR DE 5.0 A 6.0 MM. DIÁMETRO INTERNO, 128 CM. DE LONGITUD Y DISPOSITIVO OBTURADOR DE PLÁSTICO PARA CONTROL DE FLUJO. EL EXTREMO PROXIMAL DEBE TENER LA PUNTA ROMA SIN FILOS, UN ORIFICIO LATERAL CERCAN</t>
  </si>
  <si>
    <t xml:space="preserve">EQUIPO BÁSICO PARA BLOQUEO EPIDURAL, CONTIENE: AGUJA EPIDURAL TIPO THUOHY CAL. 17 G LONGITUD 75 A 91 MM, SUJETADOR FILTRANTE DE 0.2 MICRAS Y UN ADAPTADOR LUER LOCK PARA CATÉTER CON TAPÓN DE SEGURIDAD. CATÉTER EPIDURAL CAL. 19G. LONG. 900 A 1050 MM., RADIOPACO, PUNTA ROMA, ORIFICIOS LATERALES, CON ADAPTADOR PARA CATÉTER LUER MACHO, JERINGA DE PLÁSTICO PARA TÉCNICA DE PÉRDIDA DE RESISTENCIA DE 7 O 10 ML </t>
  </si>
  <si>
    <t>EQUIPO DE LINEA CORTA DE TRANSFERENCIA DE 6 MESES DE DURACION PARA UNIRSE AL CONECTOR CORRESPONDIENTE AL CATETER DEL PACIENTE, EQUIPO COMPATIBLE CON LA MARCA BAXTER</t>
  </si>
  <si>
    <t>EQUIPO DE VENOCLISIS PARA BOMBA DE INFUSIÓN DE PLÁSTICO GRADO MÉDICO, ESTÉRIL, DESECHABLE, CONSTA DE BAYONETA, FILTRO DE AIRE, CÁMARA DE GOTEO CON MACROGOTERO, TUBO TRANSPORTADOR, MECANISMO REGULADOR DE FLUJO C/ DOS O MAS DISPOSITIVOS EN "Y" PARA INYECCIÓN, OBTURADOR DE TUBO TRANSPORTADOR, ADAPTADOR DE AGUJA, PROTECTORES DE BAYONETA Y ADAPTADOR. NOTA: EL LICITANTE GANADOR PARA LAS PARTIDAS 105 Y 106 DEBERÁ PROPORCIONAR LAS BOMBAS DE INFUSIÓN EN COMODATO 55 DE TRES CANALES Y 35 DE UN CANAL.</t>
  </si>
  <si>
    <t>CIRCUITO DE RESPIRACIÓN DESECHABLE ADULTO CON TRAMPA PARA VENTILADOR DE VOLUMEN COMPATIBLE VYASIS MODELO VELA</t>
  </si>
  <si>
    <t>MASCARILLA PARA OXIGENO CON NEBULIZADOR ADULTO, MASCARILLA DE PLASTICO TRANSPARENTE Y FLEXIBLE, ADAPTABLE ANATOMICAMENTE, CON DEPOSITO DE PLASTICO RIGIDO TRANSPARENTE QUE NEBULICE EN HORIZONTAL, VOLUMEN RESIDUAL MINIMO DE 10 ML. DE CAPACIDAD Y SUJETADOR</t>
  </si>
  <si>
    <t>ALMOHADILLA DE ALGODÓN POLIESTER CON GRAN CAPACIDAD DE ABSORBENCIA, NO ADHERENTE A HERIDAS. DE 10 X 10 CMS</t>
  </si>
  <si>
    <t>APÓSITO ESTÉRIL PLANO NO TEJIDO DE ALGINATO DE CALCIO, IMPREGNADO EN PLATA IÓNICA AL 1.5% CON UN ALTO CONTENIDO DE ÁCIDO MANURÓNICO Y BAJO CONTENIDO DE ÁCIDO GULURÓNICO, QUE AL ENTRAR EN CONTACTO CON EL EXUDADO DE LA HERIDA FORMA UN GEL SUAVE. MEDIDA DE 10X10CM. CAJA CON 10 PIEZAS</t>
  </si>
  <si>
    <t>APÓSITO HIDROCELULAR ADHESIVO COMPUESTO DE UNA ESTRUCTURA TRILAMINAR HIPOALERGENICO DISEÑADO PARA ADHERIRSE A LA PIEL INTACTA MÁS NO A LA HERIDA. COMPUESTA DE UNA MATRIZ DE POLIURETANO A PRUEBA DE AGUA QUE PERMITE LA EVAPORACIÓN DEL EXUDADO Y EL INTERCAMBIO DE OXIGENO COMPUESTA POR UNA CAPA EXTERNA ROSA Y CAPA INTERNA COLOR AMARILLO DE POLIURETANO MEDIDA 12.5 X 12.5 CMS. CAJA CON 10 PIEZAS.</t>
  </si>
  <si>
    <t>APÓSITO HIDROCELULAR ADHESIVO COMPUESTO DE UNA ESTRUCTURA TRILAMINAR HIPOALERGENICO DISEÑADO PARA ADHERIRSE A LA PIEL INTACTA MÁS NO A LA HERIDA. COMPUESTA DE UNA MATRIZ DE POLIURETANO A PRUEBA DE AGUA QUE PERMITE LA EVAPORACIÓN DEL EXUDADO Y EL INTERCAMBIO DE OXIGENO COMPUESTA POR UNA CAPA EXTERNA ROSA Y CAPA INTERNA COLOR AMARILLO DE POLIURETANO MEDIDA 75 X 7.5 CMS. CAJA CON 10 PIEZAS.</t>
  </si>
  <si>
    <t>APÓSITO HIDROCELULAR ADHESIVO DISEÑADO PARA EL ÁREA SACRA COMPUESTO DE UNA ESTRUCTURA TRILAMINAR. 1 CAPA DE CONTACTO CON LA HERIDA COMPUESTA POR UN FILM DE POLIURETANO MICROPERFORADO CON UN ADHESIVO HIPOALERGENICO DISEÑADO PARA ADHERIRSE A LA PIEL INTACTA MÁS NO A LA HERIDA, 1 CAPA CENTRAL ALTAMENTE ABSORBENTE DE POLIURETANO HIDROCELULAR COMPUESTA DE CELDILLAS DE TAMAÑOS DIVERSOS PARA QUE EL EXUDADO SE EXPANDA DE MANERA CONTROLADA Y UNA CAPA EXTERNA COMPUESTA POR UN FILM ROSA DE POLIURETANO SEMIOCLUSIVO A PRUEBA DE AGUA Y BARRERA BACTERIANA QUE PERMITE LA EVAPORACIÓN DEL EXCESO DE EXUDADO Y CON BORDES MICRODELGADOS ADHERENTES QUE ASEGURAN LA PERMANENCIA EN SU SITIO. 250 GR/100CM2. MEDIDA DE 22X22CM. CAJA CON 10 PIEZAS.</t>
  </si>
  <si>
    <t>APÓSITO HIDROCELULAR NO ADHESIVO CON UNA ESTRUCTURA TRILAMINAR. 1 CAPA DE CONTACTO CON LA HERIDA COMPUESTA POR UN FILM DE POLIURETANO MICROPERFORADO NO ADHERENTE, 1 CAPA CENTRAL ALTAMENTE ABSORBENTE DE POLIURETANO HIDROCELULAR COMPUESTA DE CELDILLAS DE TAMAÑOS DIVERSOS PARA QUE EL EXUDADO SE EXPANDA DE MANERA CONTROLADA Y UNA CAPA EXTERNA COMPUESTA POR UN FILM ROSA DE POLIURETANO SEMIOCLUSIVO A PRUEBA DE AGUA Y BARRERA BACTERIANA QUE PERMITE LA EVAPORACIÓN DEL EXCESO DE EXUDADO. 250 GR/100CM2. MEDIDA DE 10X10CM. CAJA CON 10 PIEZAS.</t>
  </si>
  <si>
    <t>APÓSITO HIDROCELULAR NO ADHESIVO CON DISEÑO ANATÓMICO PARA LA REGIÓN DEL TALÓN Y MALEOLOS INTERNOS Y EXTERNOS CON UNA ESTRUCTURA TRILAMINAR. NO ADHERENTE, CAPA CENTRAL ALTAMENTE ABSORBENTE DE POLIURETANO HIDROCELULAR Y UNA CAPA EXTERNA IMPERMIABLE DE POLIURETANO SEMIOCLUSIVO Y BARRERA BACTERIANA QUE PERMITE LA EVAPORACIÓN DEL EXCESO DE EXUDADO CON SISTEME DE FIJACIÓN. CAJA CON 5 PIEZAS.</t>
  </si>
  <si>
    <t>APOSITO TRANSPARENTE, MICROPOROSO, AUTOADHERIBLE, ESTERIL, DESECHABLE, CON COJIN MALLADO PARA PROTECCION DE HERIDAS QUIRURGICAS. MEDIDAS: 20 X 10 CMS. CAJA CON 20 PIEZAS.</t>
  </si>
  <si>
    <t>AGUJA PARA BIOPSIA TIPO TRUCUT, DESECHABLE. CALIBRE 18G X 20 CM DE LONGITUD. PARA USO MANUAL (DISPARADOR AUTOMÁTICO).</t>
  </si>
  <si>
    <t>DRENAJE PERCUTANEO 10.2FR, 0.038", POR 25 CM DE LARGO, 5 ORIFICIOS LATERALES, CALIBRE DEL ESTILETE INTRODUCTOR 18ga. TERMINO DE DRENAJE DAWSON-MUELLER</t>
  </si>
  <si>
    <t>ROLLO DE CINTA TIPO TELA NO TEJIDA CON ADHESIVO HIPOALERGENICO, FLEXIBLE AL MOVIMIENTO. ROLLO DE 10 CM. DE ANCHO X 10 METROS DE LONGITUD.</t>
  </si>
  <si>
    <t>VALVULA PARA DERIVACION VENTRICULAR BIOME PERIT 16MM PRESION MEDIA</t>
  </si>
  <si>
    <t>RASTRILLO DE CABEZA MÓVIL, RECTANGULAR. DE 1 A 1.5 CM DE ANCHO Y DE 3.5 A 4.5 CM DE LONGITUD. CON BORDE LISO, BANDA LUBRICANTE, TRIPLE HOJA DE AFEITAR, SOBREPUESTAS, UNIDAS CADA 3 A 5 MM. MANGO RÍGIDO ANTIDERRAPANTE, REFORZADO, RESISTENTE DE 7.5 A 10 CM DE LONGITUD Y CURVATURA O ANGULACIÓN A LA UNIÓN DE LA CABEZA. DESECHABLES. PIEZA</t>
  </si>
  <si>
    <t>APOSITO HIDROCOLOIDE PARA EL TRAMIENTO DE HERIDAS AUTOADHERIBLES ESTERIL TAMAÑO DE 20X 20 CM.</t>
  </si>
  <si>
    <t>APOSITO PARA TERAPIA DE PRESIÓN NEGATIVE DE ALCOHOL POLIVINILICO DE PORO CERRADO COLOR BLANCO RECTANGULAR MEDIDA 10X15 CM.PARA HERIDA S TULENIZADAS, HUESO EXPUESTO, TENDON Ó VASOS SANGUINEOS Ó ASAS INTESTINALES (EL PROVEDOR GANADOR DE ESTA PARTIDA DEBERA PRESENTAR LA PELICULA ADHESIVA FIJADORA Y TUBO CONECTOR). NOTA DEBERA SER COMPATIBLE CON EL EQUIPO EN COMODATO EN LA PARTIDA 125 Y 126.</t>
  </si>
  <si>
    <t xml:space="preserve">APÓSITO SILVER DRESSING PARA TERAPIA V.A.C. GRANDE ESPONJA DE POLIURETANO GRADO MÉDICO, HIDROFÓBICO. CONTIENE 1 ESPONJA DE 25.6 CM X 15 CM X 3.2 CM, 1 CONECTOR TRAC Y PELÍCULA ADHESIVA. NOTA DEBERA SER COMPATIBLE CON EL EQUIPO EN COMODATO EN LA PARTIDA 125 Y 126. </t>
  </si>
  <si>
    <t xml:space="preserve">COLECTOR DE FLUIDOS PARA UNIDAD DE PRESIÓN NEGATIVA GRADUADO. EL MATERIAL ES DE POLIVINILO DE ALTA DENSIDAD TRANSPARENTE CAPACIDAD DE 1,000 ML COMPATIBLE CON EQUIPO DE PRESIÓN NEGATIVA. NOTA: EL LICITANTE GANADOR DE LAS PARTIDAS 125 Y 126 DEBERA PROPORCIONAR EN COMODATO 10 BOMBAS. </t>
  </si>
  <si>
    <t xml:space="preserve">COLECTOR DE FLUIDOS PARA UNIDAD DE PRESIÓN NEGATIVA GRADUADOEL MATERIAL ES DE POLIVINILO DE ALTA DENSIDAD TRANSPARENTE CAPACIDAD DE 500 ML COMPATIBLE CON EQUIPO DE PRESIÓN NEGATIVA. </t>
  </si>
  <si>
    <t>CERA PARA HUESOS (PASTA DE BECK). ESTÉRIL SOBRE CON 2.5 G.</t>
  </si>
  <si>
    <t xml:space="preserve">SEDA NEGRA TRENZADA-PRECORTADA CAL. 1 SIN AGUJA 75 CM. NO ABSORBIBLE SILICONIZADA 7 HEBRAS. PIEZA </t>
  </si>
  <si>
    <t>SUTURA ACIDO POLIGLICOLICO CAL. 3-0, CON AGUJA AHUSADA DE 25-27 MM, 1/2 CIRCULO, LONGITUD DE LA HEBRA 67-70 CM, VIOLETA, TRENZADA, SINTÉTICA, ABSORBIBLE.</t>
  </si>
  <si>
    <t>SUTURA MONOFILAMENTO SINTETICA ABSORBIBLE DE POLICAPRONE 25 (COPOLIMERO GLICOLIDO Y EPSILON-CAPROLACTONA) CALIBRE 0, HEBRA DE 70 CM, AHUSADA DE 1/2 CIRCULO Y LARGO DE 36.4 MM.</t>
  </si>
  <si>
    <t>AGUJA PARA RAQUIANESTESIA DE ACERO INOXIDABLE CON MANDRIL, ESTERIL Y DESECHABLE. BISEL TIPO QUINCKE. MEDIDAS: CALIBRE DE 27 G X 11-12 CM DE LONGITUD.</t>
  </si>
  <si>
    <t>CATETER PARA DIALISIS PERITONEAL TIPO COLA DE COCHINO, DE INSTALACION SUBCUTANEA, BLANDO, DE SILICON, DESECHABLE, ESTERIL Y ATOXICO, CON 2 COJINETES DE POLIESTER, CON CONECTOR, TAPON, SEGURO Y BANDA RADIOPACA. MEDIDA: 57 CM. DE LONGITUD. PIEZA.</t>
  </si>
  <si>
    <t>ESPONJAS NEUROQUIRURGICAS. DE ALGODÓN PRENSADO O RAYON NO TEJIDO, CON MARCA RADIOPACA ESTERILES. MEDIDAS: 10 x 10 MM. PRESENTACIÓN: PAQUETE CON 10 PIEZAS.</t>
  </si>
  <si>
    <t>GORRO PARA PACIENTES Y ENFERMERAS,REDONDO; CON DOBLE ELASTICO AJUSTABLE PARA EL CONTORNO DE LA CARA DE TELA; NO TEJIDA; DE POLIPROPILENO, DESECHABLE. IMPERMEABLE A LA PENETRACION DE LIQUIDOS Y FLUIDOS; ANTIESTATICA Y RESISTENTE A LA TENSION. TAMAÑO MEDIANO DESECHABLE BOLSA CON 100 PIEZAS.</t>
  </si>
  <si>
    <t>ANTISÉPTICO GERMICIDA SOLUCIÓN CONCENTRADA ESTERILIZANTE EN FRÍO PARA PREPARAR GLUTARALDEHÍDO AL 10.5%, TENSIOACTIVOS NO IÓNICOS NI CATIÓNICOS Y PERFUME SIN FORMOL. FRASCO DE 1 LITRO CON DOSIFICADOR DE 20 ML INTEGRADO. ENVASE. NOTA: EL LICITANTE GANADOR PROPORCIONARÁ 25 RECIPIENTES DE PLÁSTICO TRANSPARENTE, ROTULADOS, GRADUADOS CADA LITRO CON CAPACIDAD MÍNIMA DE 25 L. Y TAPA ABATIBLE PARA SU DILUCIÓN.</t>
  </si>
  <si>
    <t>CIRCUITO EXTRACORPÓREO CON COMPARTIMIENTOS SANGUÍNEOS Y BAÑOS ESTÉRILES Y APIROGENOS, PARA UTILIZAR CON LA UNIDAD DE CONTROL PRISMA M 100.</t>
  </si>
  <si>
    <t>AGUJA TIPO TRUCUT PARA PISTOLA AUTOMÁTICA COMPATIBLE CON MARCA MAGNUM DE LA CASA BARD. CALIBRE 14 G X 15 CM. DE LONGITUD</t>
  </si>
  <si>
    <t>AGUJA TIPO TRUCUT PARA PISTOLA AUTOMÁTICA COMPATIBLE CON MARCA MAGNUM DE LA CASA BARD. CALIBRE 18 G X 30 CM. DE LONGITUD</t>
  </si>
  <si>
    <t>AGUJA TIPO TRUCUT PARA PISTOLA AUTOMÁTICA COMPATIBLE CON MARCA MAGNUM DE LA CASA BARD. CALIBRE 20 G X 20 CM. DE LONGITUD</t>
  </si>
  <si>
    <t>CATETER BIPOLAR PARA MARCAPASOS 5FR 110CM</t>
  </si>
  <si>
    <t>KIT CATETER MAHURKAR RECTO 11.5FR/Ch(3.8 mm)x 19.5 cm. CONTIENE: CATETER 18G. (1.27 MM) X 7 CM. INTRODUCER NEEDLE; 0.038"(0.965 MM) X 70 CM. J/STRAIGHT STAINLESS STEEL GUIDEWIRE; 10 FR./Ch (3.3 MM) DILATADOR; 12 FR./Ch (4.0 MM) DILATADOR; (2) WOUND DRESSINGS; (2) SEALING CAPS.</t>
  </si>
  <si>
    <t>MALLA POLIPROPILENO / ePTFE. 25.4X35.6CM</t>
  </si>
  <si>
    <t>ANTISÉPTICO GERMICIDA YODOPOVIDONA SOLUCIÓN. CADA 100 ML. CONTIENE YODOPOVIDONA 11.0 G. EQUIVALENTE A 1.1 G. DE YODO. GALÓN DE 3.5 LTS</t>
  </si>
  <si>
    <t>LAPIZ DE ELECTROCIRUGIA DESECHABLE PARA UNIDAD ELECTROQUIRURGICA</t>
  </si>
  <si>
    <t>(78) 11/02/2015 Y (18) 16/02/2015</t>
  </si>
  <si>
    <t>SE CANCELA EN OFICIO HRAEO/DAF/SRM/338/2015</t>
  </si>
  <si>
    <t xml:space="preserve"> PIEZA </t>
  </si>
  <si>
    <t>PQ</t>
  </si>
  <si>
    <t>ROLLO</t>
  </si>
  <si>
    <t>13b8a</t>
  </si>
  <si>
    <t>A15268</t>
  </si>
  <si>
    <t>A15628</t>
  </si>
  <si>
    <t>FA-956</t>
  </si>
  <si>
    <t>1CFB9B</t>
  </si>
  <si>
    <t>A48848</t>
  </si>
  <si>
    <t>A90751</t>
  </si>
  <si>
    <t>B3806</t>
  </si>
  <si>
    <t>MR3246</t>
  </si>
  <si>
    <t>FMAT3907</t>
  </si>
  <si>
    <t>M-00031533</t>
  </si>
  <si>
    <t>A000150</t>
  </si>
  <si>
    <t>A179</t>
  </si>
  <si>
    <t>ARKANUM S.A DE C.V.</t>
  </si>
  <si>
    <t>COMERCIALIZADORA ARVIEN S.A DE C.V.</t>
  </si>
  <si>
    <t>HI-TEC MEDICAL DEL SUR S.A DE C.V</t>
  </si>
  <si>
    <t>SMITH &amp; NEPHEW S.A DE C.V.</t>
  </si>
  <si>
    <t>CORPORACION ANALITICA S.A DE C.V.</t>
  </si>
  <si>
    <t>DISTRIBUIDORA ESPECIALIZADA DE MEDICAMENTOS KM S.A DE C.V.</t>
  </si>
  <si>
    <t>ENDOMEDICA S.A DE C.V.</t>
  </si>
  <si>
    <t>ORTO-PAC S.A DE C.V.</t>
  </si>
  <si>
    <t>PICHSA PARA HOSPITALES S.A DE C.V.</t>
  </si>
  <si>
    <t>PROVEEDORA MEXICANA DE ARTICULOS DE CURACION Y LABORATORIO S.A DE C.V.</t>
  </si>
  <si>
    <t>PROVEEDORA NACIONAL DE MATERIAL DE CURACION S.A DE C.V.</t>
  </si>
  <si>
    <t>HOSPITECNICA S.A DE C.V.</t>
  </si>
  <si>
    <t>ABASTECEDORA COMERCIAL ALBATROS S.A DE C.V</t>
  </si>
  <si>
    <t>ORTHOSOLUTION S.A DE C.V</t>
  </si>
  <si>
    <t>INTERNATIONAL MEDICAL DEVICES S.A DE C.V</t>
  </si>
  <si>
    <t>SOLUCIONES INTEGRALES BIOMEDICAS  S.A DE C.V</t>
  </si>
  <si>
    <t>DISTRIBUIDORA MORA ESPECIALISTAS EN EQUIPO MEDICO S.A DE C.V.</t>
  </si>
  <si>
    <t>GRUPO AM TECNOLOGIA MEDICA S.A DE C.V.</t>
  </si>
  <si>
    <t>INTECMED S.A DE C.V.</t>
  </si>
  <si>
    <t>SE CANCELA  (960 PIEZAS)EN OFICIO HRAEO/DAF/SRM/336/2015</t>
  </si>
  <si>
    <t>4952 Y 4992</t>
  </si>
  <si>
    <t>(36 PZAS)16/02/2015 Y (65) 03/03/2015</t>
  </si>
  <si>
    <t>(200) 16/02/2015 Y (200) 04/03/2015</t>
  </si>
  <si>
    <t>A000150 Y A000156</t>
  </si>
  <si>
    <t>SE CANCELA  (540 PIEZAS)EN OFICIO HRAEO/DAF/SRM/338/2015</t>
  </si>
  <si>
    <t>FMAT3907 Y FMAT1004199</t>
  </si>
  <si>
    <t>(288)03/03/2015 Y (576)06/3/2015</t>
  </si>
  <si>
    <t>(36)03/03/2015 Y (65) 06/03/2015</t>
  </si>
  <si>
    <t>HRAEO-LPI-B-001/2015</t>
  </si>
  <si>
    <t>01/01/2015 AL 31/01/201</t>
  </si>
  <si>
    <t>SUBDIRECCION DE ENFERMERIA Y DIRECCION MEDICA</t>
  </si>
  <si>
    <t>HRAEO-LPI-B-002/2015</t>
  </si>
  <si>
    <t>HRAEO-LPI-B-004/2015</t>
  </si>
  <si>
    <t>HRAEO-LPI-B-005/2015</t>
  </si>
  <si>
    <t>HRAEO-LPI-B-024/2015</t>
  </si>
  <si>
    <t>HRAEO-LPI-B-006/2015</t>
  </si>
  <si>
    <t>HRAEO-LPI-B-007/2015</t>
  </si>
  <si>
    <t>HRAEO-LPI-B-009/2015</t>
  </si>
  <si>
    <t>HRAEO-LPI-B-011/2015</t>
  </si>
  <si>
    <t>HRAEO-LPI-B-013/2015</t>
  </si>
  <si>
    <t>HRAEO-LPI-B-015/2015</t>
  </si>
  <si>
    <t>HRAEO-LPI-B-016/2015</t>
  </si>
  <si>
    <t>HRAEO-LPI-B-019/2015</t>
  </si>
  <si>
    <t>HRAEO-LPI-B-021/2015</t>
  </si>
  <si>
    <t>HRAEO-LPI-B-020/2015</t>
  </si>
  <si>
    <t>HRAEO-LPI-B-022/2015</t>
  </si>
  <si>
    <t>HRAEO-LPI-B-023/2015</t>
  </si>
  <si>
    <t>No tiene contrato</t>
  </si>
  <si>
    <t>HRAEO-LPI-B-017-2015</t>
  </si>
  <si>
    <t>HRAEO-LPI-B-014-2015</t>
  </si>
  <si>
    <t>HRAEO-LPI-B-025-2015</t>
  </si>
  <si>
    <t>HRAEO-LPI-B-008-2015</t>
  </si>
  <si>
    <t>HRAEO-LPI-B-010-2015</t>
  </si>
  <si>
    <t>B3824</t>
  </si>
  <si>
    <t>FMAT3907 Y FMAT1004199 Y FMAT1004200</t>
  </si>
  <si>
    <t>(120)03/03/2015,(108) 06/03/2015 Y (146) 06/03/2015</t>
  </si>
  <si>
    <r>
      <t>GUANTE DE LÁTEX PARA EXPLORACIÓN</t>
    </r>
    <r>
      <rPr>
        <b/>
        <sz val="7"/>
        <rFont val="Calibri"/>
        <family val="2"/>
      </rPr>
      <t xml:space="preserve"> NO ESTÉRIL</t>
    </r>
    <r>
      <rPr>
        <sz val="7"/>
        <rFont val="Calibri"/>
        <family val="2"/>
      </rPr>
      <t xml:space="preserve"> TAMAÑO </t>
    </r>
    <r>
      <rPr>
        <b/>
        <sz val="7"/>
        <rFont val="Calibri"/>
        <family val="2"/>
      </rPr>
      <t>CHICO</t>
    </r>
    <r>
      <rPr>
        <sz val="7"/>
        <rFont val="Calibri"/>
        <family val="2"/>
      </rPr>
      <t xml:space="preserve"> CAJA CON 100 PIEZAS</t>
    </r>
  </si>
  <si>
    <r>
      <t xml:space="preserve">GUANTES PARA EXPLORACIÓN; AMBIDIESTRO, </t>
    </r>
    <r>
      <rPr>
        <b/>
        <sz val="7"/>
        <rFont val="Calibri"/>
        <family val="2"/>
      </rPr>
      <t>ESTÉRIL</t>
    </r>
    <r>
      <rPr>
        <sz val="7"/>
        <rFont val="Calibri"/>
        <family val="2"/>
      </rPr>
      <t xml:space="preserve">, DE LÁTEX DESECHABLE: TAMAÑO </t>
    </r>
    <r>
      <rPr>
        <b/>
        <sz val="7"/>
        <rFont val="Calibri"/>
        <family val="2"/>
      </rPr>
      <t>CHICO</t>
    </r>
    <r>
      <rPr>
        <sz val="7"/>
        <rFont val="Calibri"/>
        <family val="2"/>
      </rPr>
      <t>. CAJA CON 100 PIEZAS</t>
    </r>
  </si>
  <si>
    <r>
      <t xml:space="preserve">GUANTES PARA EXPLORACIÓN; AMBIDIESTRO, </t>
    </r>
    <r>
      <rPr>
        <b/>
        <sz val="7"/>
        <rFont val="Calibri"/>
        <family val="2"/>
      </rPr>
      <t>ESTÉRIL</t>
    </r>
    <r>
      <rPr>
        <sz val="7"/>
        <rFont val="Calibri"/>
        <family val="2"/>
      </rPr>
      <t xml:space="preserve">, DE LÁTEX DESECHABLE: TAMAÑO </t>
    </r>
    <r>
      <rPr>
        <b/>
        <sz val="7"/>
        <rFont val="Calibri"/>
        <family val="2"/>
      </rPr>
      <t>GRANDE</t>
    </r>
    <r>
      <rPr>
        <sz val="7"/>
        <rFont val="Calibri"/>
        <family val="2"/>
      </rPr>
      <t>. CAJA CON 100 PIEZAS</t>
    </r>
  </si>
  <si>
    <r>
      <t xml:space="preserve">GUANTES PARA EXPLORACIÓN; AMBIDIESTRO, </t>
    </r>
    <r>
      <rPr>
        <b/>
        <sz val="7"/>
        <rFont val="Calibri"/>
        <family val="2"/>
      </rPr>
      <t>ESTÉRIL</t>
    </r>
    <r>
      <rPr>
        <sz val="7"/>
        <rFont val="Calibri"/>
        <family val="2"/>
      </rPr>
      <t xml:space="preserve">, DE LÁTEX DESECHABLE: TAMAÑO </t>
    </r>
    <r>
      <rPr>
        <b/>
        <sz val="7"/>
        <rFont val="Calibri"/>
        <family val="2"/>
      </rPr>
      <t>MEDIANO</t>
    </r>
    <r>
      <rPr>
        <sz val="7"/>
        <rFont val="Calibri"/>
        <family val="2"/>
      </rPr>
      <t>. CAJA CON 100 PIEZAS</t>
    </r>
  </si>
  <si>
    <r>
      <t xml:space="preserve">GUANTES PARA EXPLORACIÓN; AMBIDIESTRO, </t>
    </r>
    <r>
      <rPr>
        <b/>
        <sz val="7"/>
        <rFont val="Calibri"/>
        <family val="2"/>
      </rPr>
      <t>NO ESTÉRIL</t>
    </r>
    <r>
      <rPr>
        <sz val="7"/>
        <rFont val="Calibri"/>
        <family val="2"/>
      </rPr>
      <t>, DE LÁTEX DESECHABLE: TAMAÑO</t>
    </r>
    <r>
      <rPr>
        <b/>
        <sz val="7"/>
        <rFont val="Calibri"/>
        <family val="2"/>
      </rPr>
      <t xml:space="preserve"> GRANDE</t>
    </r>
    <r>
      <rPr>
        <sz val="7"/>
        <rFont val="Calibri"/>
        <family val="2"/>
      </rPr>
      <t xml:space="preserve"> CAJA CON 100 PIEZAS</t>
    </r>
  </si>
  <si>
    <r>
      <t xml:space="preserve">GUANTES PARA EXPLORACIÓN; AMBIDIESTRO, </t>
    </r>
    <r>
      <rPr>
        <b/>
        <sz val="7"/>
        <rFont val="Calibri"/>
        <family val="2"/>
      </rPr>
      <t>NO ESTÉRIL</t>
    </r>
    <r>
      <rPr>
        <sz val="7"/>
        <rFont val="Calibri"/>
        <family val="2"/>
      </rPr>
      <t>, DE LÁTEX DESECHABLE: TAMAÑO</t>
    </r>
    <r>
      <rPr>
        <b/>
        <sz val="7"/>
        <rFont val="Calibri"/>
        <family val="2"/>
      </rPr>
      <t xml:space="preserve"> MEDIANO</t>
    </r>
    <r>
      <rPr>
        <sz val="7"/>
        <rFont val="Calibri"/>
        <family val="2"/>
      </rPr>
      <t xml:space="preserve"> CAJA CON 100 PIEZAS</t>
    </r>
  </si>
  <si>
    <r>
      <t xml:space="preserve">DRENAJE DE SILICONA PLANO DE </t>
    </r>
    <r>
      <rPr>
        <b/>
        <sz val="7"/>
        <color indexed="8"/>
        <rFont val="Calibri"/>
        <family val="2"/>
      </rPr>
      <t>10MM</t>
    </r>
    <r>
      <rPr>
        <sz val="7"/>
        <color indexed="8"/>
        <rFont val="Calibri"/>
        <family val="2"/>
      </rPr>
      <t xml:space="preserve"> PARA TEJIDO BLANDO (MAMA Y CUELLO)</t>
    </r>
  </si>
  <si>
    <r>
      <t>BOLSA DE PAPEL GRADO MÉDICO. PARA ESTERILIZAR A GAS O VAPOR MEDIDAS:</t>
    </r>
    <r>
      <rPr>
        <b/>
        <sz val="7"/>
        <rFont val="Calibri"/>
        <family val="2"/>
      </rPr>
      <t xml:space="preserve"> 32.0 X 62.0 X 12.0 CM.</t>
    </r>
    <r>
      <rPr>
        <sz val="7"/>
        <rFont val="Calibri"/>
        <family val="2"/>
      </rPr>
      <t xml:space="preserve"> CON TRATAMIENTO ANTIBACTERIANO, CON REACTIVO QUÍMICO IMPRESO Y SISTEMA DE APERTURA. CAJA CON 250 PIEZAS.</t>
    </r>
  </si>
  <si>
    <r>
      <t xml:space="preserve">BOLSA DE PAPEL GRADO MÉDICO. PARA ESTERILIZAR A GAS O VAPOR MEDIDAS: </t>
    </r>
    <r>
      <rPr>
        <b/>
        <sz val="7"/>
        <rFont val="Calibri"/>
        <family val="2"/>
      </rPr>
      <t>7.5 X 23.0 X 4.0 CM.</t>
    </r>
    <r>
      <rPr>
        <sz val="7"/>
        <rFont val="Calibri"/>
        <family val="2"/>
      </rPr>
      <t xml:space="preserve"> CON TRATAMIENTO ANTIBACTERIANO, CON REACTIVO QUÍMICO IMPRESO Y SISTEMA DE APERTURA. CAJA CON 1000 PIEZAS.</t>
    </r>
  </si>
  <si>
    <r>
      <t xml:space="preserve">BOLSA PARA ESTERILIZAR A GAS O VAPOR CON SISTEMA DE APERTURA LATERAL CON HILO Y TRATAMIENTO ANTIBACTERIAL. MEDIDAS: </t>
    </r>
    <r>
      <rPr>
        <b/>
        <sz val="7"/>
        <color indexed="8"/>
        <rFont val="Calibri"/>
        <family val="2"/>
      </rPr>
      <t>12.0 X 26 X 4.0 CM.</t>
    </r>
    <r>
      <rPr>
        <sz val="7"/>
        <color indexed="8"/>
        <rFont val="Calibri"/>
        <family val="2"/>
      </rPr>
      <t xml:space="preserve"> CAJA CON 1000 PIEZAS</t>
    </r>
  </si>
  <si>
    <r>
      <t>BOLSA PARA ESTERILIZAR A GAS O VAPOR CON SISTEMA DE APERTURA LATERAL CON HILO Y TRATAMIENTO BACTERIAL. MEDIDAS:</t>
    </r>
    <r>
      <rPr>
        <b/>
        <sz val="7"/>
        <color indexed="8"/>
        <rFont val="Calibri"/>
        <family val="2"/>
      </rPr>
      <t xml:space="preserve"> 11 X 18 X 4 CM.</t>
    </r>
    <r>
      <rPr>
        <sz val="7"/>
        <color indexed="8"/>
        <rFont val="Calibri"/>
        <family val="2"/>
      </rPr>
      <t xml:space="preserve"> CAJA CON 1000 PIEZAS</t>
    </r>
  </si>
  <si>
    <r>
      <t xml:space="preserve">CAMPO QUIRÚRGICO IMPREGNADO CON IODOPOVIDONA EN UNA DE SUS CARAS, ESTÉRIL Y DESECHABLE, EN EMPAQUE INDIVIDUAL. CON SUPERFICIE DE IMPREGNACIÓN DE: </t>
    </r>
    <r>
      <rPr>
        <b/>
        <sz val="7"/>
        <rFont val="Calibri"/>
        <family val="2"/>
      </rPr>
      <t>56X45 CM</t>
    </r>
  </si>
  <si>
    <r>
      <t xml:space="preserve">CINTA MICROPOROSA, DE TELA NO TEJIDA; UNIDIRECCIONAL; DE COLOR BLANCO; CON RECUBRIMIENTO ADHESIVO EN UNA DE SUS CARAS; LONG.10 MTS. ANCHO </t>
    </r>
    <r>
      <rPr>
        <b/>
        <sz val="7"/>
        <color indexed="8"/>
        <rFont val="Calibri"/>
        <family val="2"/>
      </rPr>
      <t>2.50 CM</t>
    </r>
    <r>
      <rPr>
        <sz val="7"/>
        <color indexed="8"/>
        <rFont val="Calibri"/>
        <family val="2"/>
      </rPr>
      <t>. CAJA CON 12 ROLLOS</t>
    </r>
  </si>
  <si>
    <r>
      <t xml:space="preserve">CINTA MICROPOROSA, DE TELA NO TEJIDA; UNIDIRECCIONAL; DE COLOR BLANCO; CON RECUBRIMIENTO ADHESIVO EN UNA DE SUS CARAS; LONG.10 MTS. ANCHO </t>
    </r>
    <r>
      <rPr>
        <b/>
        <sz val="7"/>
        <color indexed="8"/>
        <rFont val="Calibri"/>
        <family val="2"/>
      </rPr>
      <t>5.0 CM.</t>
    </r>
    <r>
      <rPr>
        <sz val="7"/>
        <color indexed="8"/>
        <rFont val="Calibri"/>
        <family val="2"/>
      </rPr>
      <t xml:space="preserve"> CAJA CON 6 ROLLOS</t>
    </r>
  </si>
  <si>
    <r>
      <t xml:space="preserve">CINTA MICROPOROSA, DE TELA NO TEJIDA; UNIDIRECCIONAL; DE COLOR BLANCO; CON RECUBRIMIENTO ADHESIVO EN UNA DE SUS CARAS; LONG.10 MTS. ANCHO </t>
    </r>
    <r>
      <rPr>
        <b/>
        <sz val="7"/>
        <color indexed="8"/>
        <rFont val="Calibri"/>
        <family val="2"/>
      </rPr>
      <t>7.5 CM.</t>
    </r>
    <r>
      <rPr>
        <sz val="7"/>
        <color indexed="8"/>
        <rFont val="Calibri"/>
        <family val="2"/>
      </rPr>
      <t xml:space="preserve"> CAJA CON 4 ROLLOS</t>
    </r>
  </si>
  <si>
    <r>
      <t xml:space="preserve">CINTA TRASPARENTE PLÁSTICA, MICROPERFORADA, DE POLIETILENO; CON ADHESIVO, HIPOALERGENICA. LONGITUD DE 9-9.5 M. Y ANCHO DE </t>
    </r>
    <r>
      <rPr>
        <b/>
        <sz val="7"/>
        <color indexed="8"/>
        <rFont val="Calibri"/>
        <family val="2"/>
      </rPr>
      <t xml:space="preserve">2.5 CM. </t>
    </r>
    <r>
      <rPr>
        <sz val="7"/>
        <color indexed="8"/>
        <rFont val="Calibri"/>
        <family val="2"/>
      </rPr>
      <t>CAJA CON 12 PIEZAS.</t>
    </r>
  </si>
  <si>
    <r>
      <t xml:space="preserve">CINTA TRASPARENTE PLÁSTICA, MICROPERFORADA, DE POLIETILENO; CON ADHESIVO, HIPOALERGENICA. LONGITUD DE 9-9.5 M. Y ANCHO DE </t>
    </r>
    <r>
      <rPr>
        <b/>
        <sz val="7"/>
        <color indexed="8"/>
        <rFont val="Calibri"/>
        <family val="2"/>
      </rPr>
      <t>5 CM.</t>
    </r>
    <r>
      <rPr>
        <sz val="7"/>
        <color indexed="8"/>
        <rFont val="Calibri"/>
        <family val="2"/>
      </rPr>
      <t xml:space="preserve"> CAJA CON 6 PIEZAS.</t>
    </r>
  </si>
  <si>
    <r>
      <t>CINTA TRASPARENTE PLÁSTICA, MICROPERFORADA, DE POLIETILENO; CON ADHESIVO, HIPOALERGENICA. LONGITUD DE 9-9.5 M. Y ANCHO DE</t>
    </r>
    <r>
      <rPr>
        <b/>
        <sz val="7"/>
        <color indexed="8"/>
        <rFont val="Calibri"/>
        <family val="2"/>
      </rPr>
      <t xml:space="preserve"> 7.5 CM</t>
    </r>
    <r>
      <rPr>
        <sz val="7"/>
        <color indexed="8"/>
        <rFont val="Calibri"/>
        <family val="2"/>
      </rPr>
      <t>. CAJA CON 4 PIEZAS.</t>
    </r>
  </si>
  <si>
    <r>
      <t>CÁNULA OROFARÍNGEA DE PLÁSTICO TRANSPARENTE. MODELO GUEDEL / BERMAN. TAMAÑO:</t>
    </r>
    <r>
      <rPr>
        <b/>
        <sz val="7"/>
        <color indexed="8"/>
        <rFont val="Calibri"/>
        <family val="2"/>
      </rPr>
      <t xml:space="preserve"> 5</t>
    </r>
    <r>
      <rPr>
        <sz val="7"/>
        <color indexed="8"/>
        <rFont val="Calibri"/>
        <family val="2"/>
      </rPr>
      <t>, LONG. 300 MM. PIEZA.</t>
    </r>
  </si>
  <si>
    <r>
      <t xml:space="preserve">EQUIPO PARA TRANSFUSIÓN CON FILTRO Y SIN AGUJA. ELABORADO CON MATERIALES PLÁSTICOS O LÁTEX FLEXIBLE, ATÓXICO, INERTE Y ANÉRGICO. CONSTA DE: PROTECTOR DE BAYONETA, PROTECTOR DEL CONECTOR MACHO, BAYONETA, CÁMARA DE GOTEO, FILTRO PARA SANGRE Y SUS COMPONENTES, TUBO TRANSPORTADOR, REGULADOR DE FLUJO Y CONECTOR MACHO. PIEZA. </t>
    </r>
    <r>
      <rPr>
        <b/>
        <sz val="7"/>
        <rFont val="Calibri"/>
        <family val="2"/>
      </rPr>
      <t>NOTA: EL LICITANTE GANADOR PROPORCIONARA EN COMODATO 10 TERMOS . MEDIDAS: 36 CM. DE ALTO X 64 CM. DE ANCHO X 33 DE FONDO DE COLOR ROJO. ROTULADOS CON LA SIGUIENTE LEYENDA:TRANSPORTA HEMODERIVADOS.</t>
    </r>
  </si>
  <si>
    <r>
      <t xml:space="preserve">GUIA METALICA P/INTUBACION ENDOTRAQUEAL </t>
    </r>
    <r>
      <rPr>
        <b/>
        <sz val="7"/>
        <rFont val="Calibri"/>
        <family val="2"/>
      </rPr>
      <t xml:space="preserve">14 FR </t>
    </r>
    <r>
      <rPr>
        <sz val="7"/>
        <rFont val="Calibri"/>
        <family val="2"/>
      </rPr>
      <t>LONGITUD DE 40 CM</t>
    </r>
  </si>
  <si>
    <r>
      <t>JERINGA ASEPTO DE CRISTAL Y PERA DE HULE LÁTEX CON CAPACIDAD DE</t>
    </r>
    <r>
      <rPr>
        <b/>
        <sz val="7"/>
        <rFont val="Calibri"/>
        <family val="2"/>
      </rPr>
      <t xml:space="preserve"> 90 ML </t>
    </r>
  </si>
  <si>
    <r>
      <t xml:space="preserve">JERINGA DE PLÁSTICO CON AGUJA ESTÉRIL Y DESECHABLE, CAPACIDAD DE </t>
    </r>
    <r>
      <rPr>
        <b/>
        <sz val="7"/>
        <rFont val="Calibri"/>
        <family val="2"/>
      </rPr>
      <t>10 ML.</t>
    </r>
    <r>
      <rPr>
        <sz val="7"/>
        <rFont val="Calibri"/>
        <family val="2"/>
      </rPr>
      <t xml:space="preserve"> ESCALA GRADUADA EN ML. CON DIVISIONES DE 1 ML. Y SUBDIVISIONES DE 0.2 ML. CON AGUJA DE 32-38 MM. X 20 G. DE LONG. CAJA CON 100 PIEZAS</t>
    </r>
  </si>
  <si>
    <r>
      <t>JERINGA DE PLÁSTICO CON AGUJA ESTÉRIL Y DESECHABLE, CAPACIDAD DE</t>
    </r>
    <r>
      <rPr>
        <b/>
        <sz val="7"/>
        <rFont val="Calibri"/>
        <family val="2"/>
      </rPr>
      <t xml:space="preserve"> 5 ML</t>
    </r>
    <r>
      <rPr>
        <sz val="7"/>
        <rFont val="Calibri"/>
        <family val="2"/>
      </rPr>
      <t>. ESCALA GRADUADA EN ML. CON DIVISIONES DE 1 ML. Y SUBDIVISIONES DE 0.2 ML. CON AGUJA DE 32-38 MM. X 20 G. DE LONG. CAJA CON 100 PIEZAS</t>
    </r>
  </si>
  <si>
    <r>
      <t>MASCARILLA PARA ANESTESIA DE HULE TRANSPARENTE CONDUCTIVO CON CONECTOR Y COJIN INFLABLE TAMAÑO</t>
    </r>
    <r>
      <rPr>
        <b/>
        <sz val="7"/>
        <rFont val="Calibri"/>
        <family val="2"/>
      </rPr>
      <t xml:space="preserve"> 4.</t>
    </r>
    <r>
      <rPr>
        <sz val="7"/>
        <rFont val="Calibri"/>
        <family val="2"/>
      </rPr>
      <t xml:space="preserve"> </t>
    </r>
  </si>
  <si>
    <r>
      <t xml:space="preserve">MASCARILLA PARA ANESTESIA DE HULE TRANSPARENTE CONDUCTIVO CON CONECTOR Y COJIN INFLABLE TAMAÑO </t>
    </r>
    <r>
      <rPr>
        <b/>
        <sz val="7"/>
        <rFont val="Calibri"/>
        <family val="2"/>
      </rPr>
      <t>5.</t>
    </r>
    <r>
      <rPr>
        <sz val="7"/>
        <rFont val="Calibri"/>
        <family val="2"/>
      </rPr>
      <t xml:space="preserve"> </t>
    </r>
  </si>
  <si>
    <r>
      <t xml:space="preserve">SUTURA SEDA CALIBRE </t>
    </r>
    <r>
      <rPr>
        <b/>
        <sz val="7"/>
        <rFont val="Calibri"/>
        <family val="2"/>
      </rPr>
      <t>4-0</t>
    </r>
    <r>
      <rPr>
        <sz val="7"/>
        <rFont val="Calibri"/>
        <family val="2"/>
      </rPr>
      <t xml:space="preserve">, AGUJA AUSADA DE </t>
    </r>
    <r>
      <rPr>
        <b/>
        <sz val="7"/>
        <rFont val="Calibri"/>
        <family val="2"/>
      </rPr>
      <t>26MM-27 MM.</t>
    </r>
    <r>
      <rPr>
        <sz val="7"/>
        <rFont val="Calibri"/>
        <family val="2"/>
      </rPr>
      <t xml:space="preserve"> 1/2 CIRCULO, LONGITUD DE LA HEBRA 75 CM.</t>
    </r>
  </si>
  <si>
    <r>
      <t xml:space="preserve">SUTURA SEDA GASTRO CALIBRE </t>
    </r>
    <r>
      <rPr>
        <b/>
        <sz val="7"/>
        <rFont val="Calibri"/>
        <family val="2"/>
      </rPr>
      <t>0</t>
    </r>
    <r>
      <rPr>
        <sz val="7"/>
        <rFont val="Calibri"/>
        <family val="2"/>
      </rPr>
      <t>, AGUJA AHUSADA DE 26 MM 1/2 CIRCULO. LONGITUD DE LA HEBRA 75 CM.</t>
    </r>
  </si>
  <si>
    <r>
      <t xml:space="preserve">SUTURA MONOFILAMENTO DE POLIPROPILENO , CALIBRE </t>
    </r>
    <r>
      <rPr>
        <b/>
        <sz val="7"/>
        <color indexed="8"/>
        <rFont val="Calibri"/>
        <family val="2"/>
      </rPr>
      <t>0</t>
    </r>
    <r>
      <rPr>
        <sz val="7"/>
        <color indexed="8"/>
        <rFont val="Calibri"/>
        <family val="2"/>
      </rPr>
      <t>, AGUJA 1/2 CIRCULO AHUSADA</t>
    </r>
    <r>
      <rPr>
        <b/>
        <sz val="7"/>
        <color indexed="8"/>
        <rFont val="Calibri"/>
        <family val="2"/>
      </rPr>
      <t xml:space="preserve"> 24-27 MM</t>
    </r>
    <r>
      <rPr>
        <sz val="7"/>
        <color indexed="8"/>
        <rFont val="Calibri"/>
        <family val="2"/>
      </rPr>
      <t>, LONGITUD DE LA HEBRA 75CM, NO ABSORBIBLE.</t>
    </r>
  </si>
  <si>
    <r>
      <t>SUTURA NYLON, CAL.</t>
    </r>
    <r>
      <rPr>
        <b/>
        <sz val="7"/>
        <color indexed="8"/>
        <rFont val="Calibri"/>
        <family val="2"/>
      </rPr>
      <t xml:space="preserve"> 2-0</t>
    </r>
    <r>
      <rPr>
        <sz val="7"/>
        <color indexed="8"/>
        <rFont val="Calibri"/>
        <family val="2"/>
      </rPr>
      <t xml:space="preserve">, AGUJA 3/8 CIRCULO REVERSO CORTANTE DE </t>
    </r>
    <r>
      <rPr>
        <b/>
        <sz val="7"/>
        <color indexed="8"/>
        <rFont val="Calibri"/>
        <family val="2"/>
      </rPr>
      <t>24-27MM</t>
    </r>
    <r>
      <rPr>
        <sz val="7"/>
        <color indexed="8"/>
        <rFont val="Calibri"/>
        <family val="2"/>
      </rPr>
      <t>, LONGITUD DE LA HEBRA 45CM, NO ABSORBIBLE. PIEZA</t>
    </r>
  </si>
  <si>
    <r>
      <t xml:space="preserve">SUTURA POLIPROPILENO (MONOFILAMENTO), CAL. </t>
    </r>
    <r>
      <rPr>
        <b/>
        <sz val="7"/>
        <rFont val="Calibri"/>
        <family val="2"/>
      </rPr>
      <t>4-0</t>
    </r>
    <r>
      <rPr>
        <sz val="7"/>
        <rFont val="Calibri"/>
        <family val="2"/>
      </rPr>
      <t xml:space="preserve">, 1/2 CIRCULO DOBLE AGUJA AHUSADA </t>
    </r>
    <r>
      <rPr>
        <b/>
        <sz val="7"/>
        <rFont val="Calibri"/>
        <family val="2"/>
      </rPr>
      <t>15-17MM</t>
    </r>
    <r>
      <rPr>
        <sz val="7"/>
        <rFont val="Calibri"/>
        <family val="2"/>
      </rPr>
      <t>, LONGITUD DE LA HEBRA 90CM, NO ABSORBIBLE. PIEZA.</t>
    </r>
  </si>
  <si>
    <r>
      <t xml:space="preserve">SUTURA POLIPROPILENO CALIBRE </t>
    </r>
    <r>
      <rPr>
        <b/>
        <sz val="7"/>
        <color indexed="8"/>
        <rFont val="Calibri"/>
        <family val="2"/>
      </rPr>
      <t>3-0</t>
    </r>
    <r>
      <rPr>
        <sz val="7"/>
        <color indexed="8"/>
        <rFont val="Calibri"/>
        <family val="2"/>
      </rPr>
      <t xml:space="preserve">, AGUJA AHUSADA DE </t>
    </r>
    <r>
      <rPr>
        <b/>
        <sz val="7"/>
        <color indexed="8"/>
        <rFont val="Calibri"/>
        <family val="2"/>
      </rPr>
      <t>24-27MM</t>
    </r>
    <r>
      <rPr>
        <sz val="7"/>
        <color indexed="8"/>
        <rFont val="Calibri"/>
        <family val="2"/>
      </rPr>
      <t xml:space="preserve"> 1/2 CIRCULO, LONGITUD DE LA HEBRA 75 CM.</t>
    </r>
  </si>
  <si>
    <r>
      <t xml:space="preserve">SUTURA SEDA NEGRA TRENZADA CALIBRE </t>
    </r>
    <r>
      <rPr>
        <b/>
        <sz val="7"/>
        <color indexed="8"/>
        <rFont val="Calibri"/>
        <family val="2"/>
      </rPr>
      <t>0</t>
    </r>
    <r>
      <rPr>
        <sz val="7"/>
        <color indexed="8"/>
        <rFont val="Calibri"/>
        <family val="2"/>
      </rPr>
      <t xml:space="preserve">, AGUJA DE 1/2 CIRCULO AHUSADA </t>
    </r>
    <r>
      <rPr>
        <b/>
        <sz val="7"/>
        <color indexed="8"/>
        <rFont val="Calibri"/>
        <family val="2"/>
      </rPr>
      <t>35-37MM</t>
    </r>
    <r>
      <rPr>
        <sz val="7"/>
        <color indexed="8"/>
        <rFont val="Calibri"/>
        <family val="2"/>
      </rPr>
      <t>, LONGITUD DE LA HEBRA 75 CM, NO ABSORBIBLE.</t>
    </r>
  </si>
  <si>
    <r>
      <t xml:space="preserve">SUTURA SEDA NEGRA TRENZADA, CAL. </t>
    </r>
    <r>
      <rPr>
        <b/>
        <sz val="7"/>
        <color indexed="8"/>
        <rFont val="Calibri"/>
        <family val="2"/>
      </rPr>
      <t>3-0</t>
    </r>
    <r>
      <rPr>
        <sz val="7"/>
        <color indexed="8"/>
        <rFont val="Calibri"/>
        <family val="2"/>
      </rPr>
      <t>, AGUJA 1/2 CIRCULO AHUSADA 24-27 MM, LONGITUD DE LA HEBRA 75CM, NO ABSORBIBLE SILICONIZADA.</t>
    </r>
  </si>
  <si>
    <r>
      <t>TUBO ENDOTRAQUEAL DE</t>
    </r>
    <r>
      <rPr>
        <b/>
        <sz val="7"/>
        <rFont val="Calibri"/>
        <family val="2"/>
      </rPr>
      <t xml:space="preserve"> 7.5 MM</t>
    </r>
    <r>
      <rPr>
        <sz val="7"/>
        <rFont val="Calibri"/>
        <family val="2"/>
      </rPr>
      <t xml:space="preserve">. 30 FR. PLASTICO CON ESPIRAL DE ALAMBRE, GRADO MEDICO, CON MARCA RADIOPACA, ESTERIL, DESECHABLE CON GLOBO DE ALTO VOLUMEN Y BAJA PRESIÓN, INCLUYE UNA VALVULA Y UN CONECTOR. </t>
    </r>
  </si>
  <si>
    <r>
      <t xml:space="preserve">PEGAMENTO DE FIBRINA </t>
    </r>
    <r>
      <rPr>
        <b/>
        <sz val="7"/>
        <rFont val="Calibri"/>
        <family val="2"/>
      </rPr>
      <t>5 ML.</t>
    </r>
    <r>
      <rPr>
        <sz val="7"/>
        <rFont val="Calibri"/>
        <family val="2"/>
      </rPr>
      <t xml:space="preserve"> CONCENTRADO DE PROTEINAS HUMANAS COAGULABLES SOLUCIÓN. CADA ML RECONSTITUIDO CONTIENE: FIBRINÓGENO 70-110 MG, PLASMAFRINNECTINA DE 2-9 MG, FACTOR XIII DE 10-50 UI, PLASMINÓGENO DE 40-120 UG, PAROTININA 3000 UIK.</t>
    </r>
  </si>
  <si>
    <r>
      <t xml:space="preserve">AGUJA PARA BIOPSIA REESTERILIZABLE TIPO OSGOOD PARA ASPIRADO DE MÉDULA ÓSEA. MEDIDAS: CALIBRE </t>
    </r>
    <r>
      <rPr>
        <b/>
        <sz val="7"/>
        <color indexed="8"/>
        <rFont val="Calibri"/>
        <family val="2"/>
      </rPr>
      <t>16 G., LONGITUD 1 1/2" (3.3 CM</t>
    </r>
    <r>
      <rPr>
        <sz val="7"/>
        <color indexed="8"/>
        <rFont val="Calibri"/>
        <family val="2"/>
      </rPr>
      <t>)</t>
    </r>
  </si>
  <si>
    <r>
      <t xml:space="preserve">LLAVE DE </t>
    </r>
    <r>
      <rPr>
        <b/>
        <sz val="7"/>
        <rFont val="Calibri"/>
        <family val="2"/>
      </rPr>
      <t>4 VÍAS</t>
    </r>
    <r>
      <rPr>
        <sz val="7"/>
        <rFont val="Calibri"/>
        <family val="2"/>
      </rPr>
      <t xml:space="preserve"> CON TUBO DE EXTENSIÓN DE PLÁSTICO RÍGIDO O EQUIVALENTE. ESTÉRIL Y DESECHABLE, CON TUBO DE EXTENSIÓN DE CLORURO DE POLIVINILO DE 80 CM. DE LONGITUD. PIEZA</t>
    </r>
  </si>
  <si>
    <r>
      <t xml:space="preserve">LLAVE DE </t>
    </r>
    <r>
      <rPr>
        <b/>
        <sz val="7"/>
        <rFont val="Calibri"/>
        <family val="2"/>
      </rPr>
      <t>TRES VÍAS</t>
    </r>
    <r>
      <rPr>
        <sz val="7"/>
        <rFont val="Calibri"/>
        <family val="2"/>
      </rPr>
      <t xml:space="preserve"> SIN TUBO DE EXTENSIÓN RÍGIDO ESTÉRIL Y DESECHABLE.</t>
    </r>
  </si>
  <si>
    <r>
      <t xml:space="preserve">GUANTES PARA CIRUGÍA, DE LÁTEX NATURAL ESTÉRIL Y DESECHABLE, ALTA RESISTENCIA TALLA </t>
    </r>
    <r>
      <rPr>
        <b/>
        <sz val="7"/>
        <rFont val="Calibri"/>
        <family val="2"/>
      </rPr>
      <t>6.5</t>
    </r>
    <r>
      <rPr>
        <sz val="7"/>
        <rFont val="Calibri"/>
        <family val="2"/>
      </rPr>
      <t xml:space="preserve"> CAJA CON 50 PARES</t>
    </r>
  </si>
  <si>
    <r>
      <t>GUANTES PARA CIRUGÍA, DE LÁTEX, NATURAL ESTÉRIL, ALTA RESISTENCIA Y DESECHABLES TALLA</t>
    </r>
    <r>
      <rPr>
        <b/>
        <sz val="7"/>
        <rFont val="Calibri"/>
        <family val="2"/>
      </rPr>
      <t xml:space="preserve"> 7 </t>
    </r>
    <r>
      <rPr>
        <sz val="7"/>
        <rFont val="Calibri"/>
        <family val="2"/>
      </rPr>
      <t>CAJA CON 50 PARES</t>
    </r>
  </si>
  <si>
    <r>
      <t xml:space="preserve">GUANTES PARA CIRUGÍA, DE LÁTEX, NATURAL ESTÉRIL, ALTA RESISTENCIA Y DESECHABLES TALLA </t>
    </r>
    <r>
      <rPr>
        <b/>
        <sz val="7"/>
        <rFont val="Calibri"/>
        <family val="2"/>
      </rPr>
      <t>7.5</t>
    </r>
    <r>
      <rPr>
        <sz val="7"/>
        <rFont val="Calibri"/>
        <family val="2"/>
      </rPr>
      <t xml:space="preserve"> CAJA CON 50 PARES</t>
    </r>
  </si>
  <si>
    <r>
      <t xml:space="preserve">GUANTES PARA CIRUGÍA, DE LÁTEX, NATURAL ESTÉRIL, ALTA RESISTENCIA Y DESECHABLES TALLA </t>
    </r>
    <r>
      <rPr>
        <b/>
        <sz val="7"/>
        <rFont val="Calibri"/>
        <family val="2"/>
      </rPr>
      <t>8</t>
    </r>
    <r>
      <rPr>
        <sz val="7"/>
        <rFont val="Calibri"/>
        <family val="2"/>
      </rPr>
      <t xml:space="preserve"> CAJA CON 50 PARES</t>
    </r>
  </si>
  <si>
    <r>
      <t xml:space="preserve">CATETER DE EMBOLECTOMÍA ARTERIAL, ESTERIL Y DESECHABLE, TIPO FOGARTY, CON CAPACIDAD MAXIMA DE INFLADO DE BALÓN DE 0.2ML. CALIBRE </t>
    </r>
    <r>
      <rPr>
        <b/>
        <sz val="7"/>
        <color indexed="8"/>
        <rFont val="Calibri"/>
        <family val="2"/>
      </rPr>
      <t>3 FR</t>
    </r>
    <r>
      <rPr>
        <sz val="7"/>
        <color indexed="8"/>
        <rFont val="Calibri"/>
        <family val="2"/>
      </rPr>
      <t xml:space="preserve">. LONGITUD DE 80 CM. PIEZA. </t>
    </r>
  </si>
  <si>
    <r>
      <t xml:space="preserve">CATETER DE EMBOLECTOMÍA ARTERIAL, ESTERIL Y DESECHABLE, TIPO FOGARTY, CON CAPACIDAD MAXIMA DE INFLADO DE BALÓN DE 0.2ML. CALIBRE </t>
    </r>
    <r>
      <rPr>
        <b/>
        <sz val="7"/>
        <color indexed="8"/>
        <rFont val="Calibri"/>
        <family val="2"/>
      </rPr>
      <t>4 FR</t>
    </r>
    <r>
      <rPr>
        <sz val="7"/>
        <color indexed="8"/>
        <rFont val="Calibri"/>
        <family val="2"/>
      </rPr>
      <t xml:space="preserve">. LONGITUD DE 80 CM. PIEZA. </t>
    </r>
  </si>
  <si>
    <r>
      <t>CATETER DE EMBOLECTOMÍA ARTERIAL, ESTERIL Y DESECHABLE, TIPO FOGARTY, CON CAPACIDAD MAXIMA DE INFLADO DE BALÓN DE 0.2ML. CALIBRE 6</t>
    </r>
    <r>
      <rPr>
        <b/>
        <sz val="7"/>
        <color indexed="8"/>
        <rFont val="Calibri"/>
        <family val="2"/>
      </rPr>
      <t xml:space="preserve"> FR</t>
    </r>
    <r>
      <rPr>
        <sz val="7"/>
        <color indexed="8"/>
        <rFont val="Calibri"/>
        <family val="2"/>
      </rPr>
      <t xml:space="preserve">. LONGITUD DE 80 CM. PIEZA. </t>
    </r>
  </si>
  <si>
    <r>
      <t xml:space="preserve">SISTEMA DE SUCCIÓN CERRADO, PARA PACIENTE CON TUBO ENDOTRAQUEAL CONECTADO A VENTILADOR, </t>
    </r>
    <r>
      <rPr>
        <b/>
        <sz val="7"/>
        <rFont val="Calibri"/>
        <family val="2"/>
      </rPr>
      <t>16 FR,</t>
    </r>
    <r>
      <rPr>
        <sz val="7"/>
        <rFont val="Calibri"/>
        <family val="2"/>
      </rPr>
      <t xml:space="preserve"> CONTIENE: UN TUBO DE SUCCIÓN DE CLORURO DE POLIVINILO, CON MARCA DE PROFUNDIDAD DE 2 CM. EMPEZANDO DESDE LOS 10CM. HASTA 42 CM Y UNA MARCA TOPE. DOS ORIFICIOS LATERALES EN LA PUNTA PROXIMAL DEL TUBO ENVUELTO EN UNA CAMISA DE POLIETILENO TRANSPARENTE ENSAMBLADA A UNA PIEZA EN FORMA DE "T" O "L" TRANSPARENTE, CON PUERTO PARA IRRIGACIÓN, CON UNA O DOS CONEXIONES LATERALES CÓNICA CON ENTRADA MACHO DE 15 A 16 MM DE DIÁMETRO EXTERNO Y UNA CONEXIÓN CÓNICA CON ENTRADA HEMBRA DE 15 MM DE DIÁMETRO INTERNO EN LA PARTE CENTRAL, EN SU EXTREMO DISTAL SE ENCUENTRA ENSAMBLADA LA VÁLVULA PARA CONTROLAR LA SUCCIÓN, CON CONEXIÓN ESTRIADA UNIVERSAL. INCLUYE ETIQUETA DE IDENTIFICACIÓN PARA CONTROL ESTÉRIL Y DESECHABLE PIEZA.</t>
    </r>
  </si>
  <si>
    <r>
      <t xml:space="preserve">SONDA PARA DRENAJE URINARIO DE PERMANENCIA PROLONGADA, DE </t>
    </r>
    <r>
      <rPr>
        <b/>
        <sz val="7"/>
        <color indexed="8"/>
        <rFont val="Calibri"/>
        <family val="2"/>
      </rPr>
      <t>SILICÓN 100%</t>
    </r>
    <r>
      <rPr>
        <sz val="7"/>
        <color indexed="8"/>
        <rFont val="Calibri"/>
        <family val="2"/>
      </rPr>
      <t xml:space="preserve"> CON GLOBO DE AUTORRETENCIÓN DE </t>
    </r>
    <r>
      <rPr>
        <b/>
        <sz val="7"/>
        <color indexed="8"/>
        <rFont val="Calibri"/>
        <family val="2"/>
      </rPr>
      <t>5 ML</t>
    </r>
    <r>
      <rPr>
        <sz val="7"/>
        <color indexed="8"/>
        <rFont val="Calibri"/>
        <family val="2"/>
      </rPr>
      <t xml:space="preserve">. ESTÉRIL Y DESECHABLE TIPO FOLEY </t>
    </r>
    <r>
      <rPr>
        <b/>
        <sz val="7"/>
        <color indexed="8"/>
        <rFont val="Calibri"/>
        <family val="2"/>
      </rPr>
      <t>2 VIAS 14 FR.</t>
    </r>
    <r>
      <rPr>
        <sz val="7"/>
        <color indexed="8"/>
        <rFont val="Calibri"/>
        <family val="2"/>
      </rPr>
      <t xml:space="preserve"> PIEZA.</t>
    </r>
  </si>
  <si>
    <r>
      <t xml:space="preserve">TUBO ENDOTRAQUEAL DE PLASTICO GRADO MÈDICO CON MARCA RADIOPACA, ESTÉRIL DESECHABLE CON GLOBO DE ALTO VOLUMEN Y BAJA PRESIÓN, INCLUYE UNA VÁLVULA Y UN CONECTOR. CON ORIFICIO TIPO MURPHY. DIÁMETRO INTERNO </t>
    </r>
    <r>
      <rPr>
        <b/>
        <sz val="7"/>
        <rFont val="Calibri"/>
        <family val="2"/>
      </rPr>
      <t>7.5 MM</t>
    </r>
    <r>
      <rPr>
        <sz val="7"/>
        <rFont val="Calibri"/>
        <family val="2"/>
      </rPr>
      <t xml:space="preserve"> CALIBRE</t>
    </r>
    <r>
      <rPr>
        <b/>
        <sz val="7"/>
        <rFont val="Calibri"/>
        <family val="2"/>
      </rPr>
      <t xml:space="preserve"> 30 FR</t>
    </r>
  </si>
  <si>
    <r>
      <t xml:space="preserve">TUBO ENDOTRAQUEAL DE PLASTICO GRADO MÈDICO CON MARCA RADIOPACA, ESTÉRIL DESECHABLE CON GLOBO DE ALTO VOLUMEN Y BAJA PRESIÓN, INCLUYE UNA VÁLVULA Y UN CONECTOR. CON ORIFICIO TIPO MURPHY. DIÁMETRO INTERNO </t>
    </r>
    <r>
      <rPr>
        <b/>
        <sz val="7"/>
        <color indexed="8"/>
        <rFont val="Calibri"/>
        <family val="2"/>
      </rPr>
      <t>8 MM</t>
    </r>
    <r>
      <rPr>
        <sz val="7"/>
        <color indexed="8"/>
        <rFont val="Calibri"/>
        <family val="2"/>
      </rPr>
      <t xml:space="preserve"> CALIBRE </t>
    </r>
    <r>
      <rPr>
        <b/>
        <sz val="7"/>
        <color indexed="8"/>
        <rFont val="Calibri"/>
        <family val="2"/>
      </rPr>
      <t>32 FR</t>
    </r>
    <r>
      <rPr>
        <sz val="7"/>
        <color indexed="8"/>
        <rFont val="Calibri"/>
        <family val="2"/>
      </rPr>
      <t>. PIEZA.</t>
    </r>
  </si>
  <si>
    <r>
      <t xml:space="preserve">TUBO ENDOTRAQUEAL DE PLÁSTICO GRADO MÉDICO CON MARCA RADIOPACA, ESTÉRIL DESECHABLE CON GLOBO DE ALTO VOLUMEN Y BAJA PRESIÓN, INCLUYE UNA VÁLVULA, UN CONECTOR Y UNA ESCALA EN MM PARA DETERMINAR LA PROFUNDIDAD DE LA COLOCACIÓN DEL TUBO. CON ORIFICIO. TIPO MURPHY. EMPAQUE INDIVIDUAL. DIÁMETRO INTERNO </t>
    </r>
    <r>
      <rPr>
        <b/>
        <sz val="7"/>
        <color indexed="8"/>
        <rFont val="Calibri"/>
        <family val="2"/>
      </rPr>
      <t>7MM</t>
    </r>
    <r>
      <rPr>
        <sz val="7"/>
        <color indexed="8"/>
        <rFont val="Calibri"/>
        <family val="2"/>
      </rPr>
      <t xml:space="preserve"> CALIBRE </t>
    </r>
    <r>
      <rPr>
        <b/>
        <sz val="7"/>
        <color indexed="8"/>
        <rFont val="Calibri"/>
        <family val="2"/>
      </rPr>
      <t>28 FR</t>
    </r>
    <r>
      <rPr>
        <sz val="7"/>
        <color indexed="8"/>
        <rFont val="Calibri"/>
        <family val="2"/>
      </rPr>
      <t>. PIEZA.</t>
    </r>
  </si>
  <si>
    <r>
      <t xml:space="preserve">TUBO PARA CANALIZACIÓN DE LATEX NATURAL; OPACO A LOS RAYOS X LONGITUD DE 45 CM. DIAMETRO 12.7 MM. </t>
    </r>
    <r>
      <rPr>
        <b/>
        <sz val="7"/>
        <rFont val="Calibri"/>
        <family val="2"/>
      </rPr>
      <t>"1/2"</t>
    </r>
    <r>
      <rPr>
        <sz val="7"/>
        <rFont val="Calibri"/>
        <family val="2"/>
      </rPr>
      <t xml:space="preserve">. </t>
    </r>
  </si>
  <si>
    <r>
      <t xml:space="preserve">ESPONJAS NEUROQUIRURGICAS DE ALGODON PRENSADO O RAYON NO TEJIDO, CON MARCA RADIOPACA ESTERILES. MEDIDAS DE </t>
    </r>
    <r>
      <rPr>
        <b/>
        <sz val="7"/>
        <rFont val="Calibri"/>
        <family val="2"/>
      </rPr>
      <t>2.54 X 7.62 CM.</t>
    </r>
    <r>
      <rPr>
        <sz val="7"/>
        <rFont val="Calibri"/>
        <family val="2"/>
      </rPr>
      <t xml:space="preserve"> SOBRE CON 10.</t>
    </r>
  </si>
  <si>
    <r>
      <t xml:space="preserve">SONDA PARA ALIMENTACIÓN, DE PLÁSTICO TRANSPARENTE, ESTÉRIL Y DESECHABLE CON UN ORIFICIO EN EL EXTREMO PROXIMAL Y OTRO EN LOS PRIMEROS 2CM. LONGITUD 38.5 CM, CALIBRE </t>
    </r>
    <r>
      <rPr>
        <b/>
        <sz val="7"/>
        <rFont val="Calibri"/>
        <family val="2"/>
      </rPr>
      <t>8 FR</t>
    </r>
    <r>
      <rPr>
        <sz val="7"/>
        <rFont val="Calibri"/>
        <family val="2"/>
      </rPr>
      <t>. PIEZA</t>
    </r>
  </si>
  <si>
    <r>
      <t xml:space="preserve">CATETER PERMANENTE VENOSO CENTRAL </t>
    </r>
    <r>
      <rPr>
        <b/>
        <sz val="7"/>
        <color indexed="8"/>
        <rFont val="Calibri"/>
        <family val="2"/>
      </rPr>
      <t>DOS LUMEN</t>
    </r>
    <r>
      <rPr>
        <sz val="7"/>
        <color indexed="8"/>
        <rFont val="Calibri"/>
        <family val="2"/>
      </rPr>
      <t xml:space="preserve"> 7FR X 8"(20CM) DE POLIURETANO RADIOPACO. ABRAZADERAS DE EXTENSION DE LA LINEA, GORRAS EN LUGAR DE LA INYECCION. KIT ACCESORIOS: GUIA PUNTA “J”, PINZA DE CATETER, AGUJA INTRODUCTORA JERINGA 5 ML, TEJIDO DILATADOR</t>
    </r>
  </si>
  <si>
    <r>
      <t>CATETER PERMANENTE VENOSO CENTRAL</t>
    </r>
    <r>
      <rPr>
        <b/>
        <sz val="7"/>
        <color indexed="8"/>
        <rFont val="Calibri"/>
        <family val="2"/>
      </rPr>
      <t xml:space="preserve"> TRILUMEN</t>
    </r>
    <r>
      <rPr>
        <sz val="7"/>
        <color indexed="8"/>
        <rFont val="Calibri"/>
        <family val="2"/>
      </rPr>
      <t xml:space="preserve"> 7FR X 8"(20CM) DE POLIURETANO RADIOPACO. ABRAZADERAS DE EXTENSION DE LA LINEA, GORRAS EN LUGAR DE LA INYECCION. KIT ACCESORIOS: GUIA PUNTA “J”, PINZA DE CATETER, AGUJA INTRODUCTORA JERINGA 5 ML, TEJIDO DILATADOR</t>
    </r>
  </si>
  <si>
    <r>
      <t xml:space="preserve">INTRODUCTOR PERCUTANEO CON GUIA ESTÉRIL DESECHABLE CON CAMISA NO. </t>
    </r>
    <r>
      <rPr>
        <b/>
        <sz val="7"/>
        <rFont val="Calibri"/>
        <family val="2"/>
      </rPr>
      <t>8 FR</t>
    </r>
    <r>
      <rPr>
        <sz val="7"/>
        <rFont val="Calibri"/>
        <family val="2"/>
      </rPr>
      <t>. PIEZA</t>
    </r>
  </si>
  <si>
    <r>
      <t xml:space="preserve">SUTURA ACIDO POLIGLICÓLICO CALIBRE </t>
    </r>
    <r>
      <rPr>
        <b/>
        <sz val="7"/>
        <color indexed="8"/>
        <rFont val="Calibri"/>
        <family val="2"/>
      </rPr>
      <t>1</t>
    </r>
    <r>
      <rPr>
        <sz val="7"/>
        <color indexed="8"/>
        <rFont val="Calibri"/>
        <family val="2"/>
      </rPr>
      <t xml:space="preserve">, CON AGUJA AHUSADA DE </t>
    </r>
    <r>
      <rPr>
        <b/>
        <sz val="7"/>
        <color indexed="8"/>
        <rFont val="Calibri"/>
        <family val="2"/>
      </rPr>
      <t>35-37MM</t>
    </r>
    <r>
      <rPr>
        <sz val="7"/>
        <color indexed="8"/>
        <rFont val="Calibri"/>
        <family val="2"/>
      </rPr>
      <t>, 1/2 CÍCULO, LONGITUD DE LA HEBRA 75CM, VIOLETA TRENZADA, ABSORBIBLE, SINTETICA</t>
    </r>
  </si>
  <si>
    <r>
      <t>SUTURA POLIPROPILENO (MONOFILAMENTO), CAL.</t>
    </r>
    <r>
      <rPr>
        <b/>
        <sz val="7"/>
        <rFont val="Calibri"/>
        <family val="2"/>
      </rPr>
      <t xml:space="preserve"> 6-0</t>
    </r>
    <r>
      <rPr>
        <sz val="7"/>
        <rFont val="Calibri"/>
        <family val="2"/>
      </rPr>
      <t xml:space="preserve">, 3/8 CIRCULO DOBLE AGUJA CARDIOVASCULAR </t>
    </r>
    <r>
      <rPr>
        <b/>
        <sz val="7"/>
        <rFont val="Calibri"/>
        <family val="2"/>
      </rPr>
      <t>12-13MM</t>
    </r>
    <r>
      <rPr>
        <sz val="7"/>
        <rFont val="Calibri"/>
        <family val="2"/>
      </rPr>
      <t>, LONGITUD DE LA HEBRA 75CM, NO ABSORBIBLE. PIEZA.</t>
    </r>
  </si>
  <si>
    <r>
      <t xml:space="preserve">MALLA PLANA DE MONOFILAMENTO DE POLIPROPILENO NO ABSORBIBLE. MEDIDA </t>
    </r>
    <r>
      <rPr>
        <b/>
        <sz val="7"/>
        <rFont val="Calibri"/>
        <family val="2"/>
      </rPr>
      <t>30 X 30 CMS</t>
    </r>
    <r>
      <rPr>
        <sz val="7"/>
        <rFont val="Calibri"/>
        <family val="2"/>
      </rPr>
      <t>. PIEZA.</t>
    </r>
  </si>
  <si>
    <r>
      <t>SONDAS GASTROINTESTINALES DESECHABLES CON MARCA OPACA A LOS RAYOS X MODELO LEVIN CAL.</t>
    </r>
    <r>
      <rPr>
        <b/>
        <sz val="7"/>
        <rFont val="Calibri"/>
        <family val="2"/>
      </rPr>
      <t xml:space="preserve"> 14 FR</t>
    </r>
    <r>
      <rPr>
        <sz val="7"/>
        <rFont val="Calibri"/>
        <family val="2"/>
      </rPr>
      <t>. PIEZA</t>
    </r>
  </si>
  <si>
    <r>
      <t xml:space="preserve">SONDAS GASTROINTESTINALES DESECHABLES CON MARCA OPACA A LOS RAYOS X MODELO LEVIN CAL. </t>
    </r>
    <r>
      <rPr>
        <b/>
        <sz val="7"/>
        <rFont val="Calibri"/>
        <family val="2"/>
      </rPr>
      <t>16 FR</t>
    </r>
    <r>
      <rPr>
        <sz val="7"/>
        <rFont val="Calibri"/>
        <family val="2"/>
      </rPr>
      <t>. PIEZA</t>
    </r>
  </si>
  <si>
    <r>
      <t xml:space="preserve">SONDAS GASTROINTESTINALES DESECHABLES CON MARCA OPACA A LOS RAYOS X MODELO LEVIN CAL. </t>
    </r>
    <r>
      <rPr>
        <b/>
        <sz val="7"/>
        <color indexed="8"/>
        <rFont val="Calibri"/>
        <family val="2"/>
      </rPr>
      <t>18 FR</t>
    </r>
    <r>
      <rPr>
        <sz val="7"/>
        <color indexed="8"/>
        <rFont val="Calibri"/>
        <family val="2"/>
      </rPr>
      <t>. PIEZA</t>
    </r>
  </si>
  <si>
    <r>
      <t>SUTURA CATGUT CROMICO, CALIBRE</t>
    </r>
    <r>
      <rPr>
        <b/>
        <sz val="7"/>
        <color indexed="8"/>
        <rFont val="Calibri"/>
        <family val="2"/>
      </rPr>
      <t xml:space="preserve"> 2-0</t>
    </r>
    <r>
      <rPr>
        <sz val="7"/>
        <color indexed="8"/>
        <rFont val="Calibri"/>
        <family val="2"/>
      </rPr>
      <t xml:space="preserve">, AGUJA 1/2 CIRCULO AHUSADA </t>
    </r>
    <r>
      <rPr>
        <b/>
        <sz val="7"/>
        <color indexed="8"/>
        <rFont val="Calibri"/>
        <family val="2"/>
      </rPr>
      <t>24-27 MM</t>
    </r>
    <r>
      <rPr>
        <sz val="7"/>
        <color indexed="8"/>
        <rFont val="Calibri"/>
        <family val="2"/>
      </rPr>
      <t>, LONGITUD DE LA HEBRA 75CM, ABSORBIBLE. PIEZA</t>
    </r>
  </si>
  <si>
    <r>
      <t xml:space="preserve">SUTURA DE POLIPROPILENO (MONOFILAMENTO), CAL. </t>
    </r>
    <r>
      <rPr>
        <b/>
        <sz val="7"/>
        <rFont val="Calibri"/>
        <family val="2"/>
      </rPr>
      <t>2-0</t>
    </r>
    <r>
      <rPr>
        <sz val="7"/>
        <rFont val="Calibri"/>
        <family val="2"/>
      </rPr>
      <t xml:space="preserve">, 1/2 CIRCULO DOBLE AGUJA AHUSADA CARDIOVASCULAR </t>
    </r>
    <r>
      <rPr>
        <b/>
        <sz val="7"/>
        <rFont val="Calibri"/>
        <family val="2"/>
      </rPr>
      <t>16MM</t>
    </r>
    <r>
      <rPr>
        <sz val="7"/>
        <rFont val="Calibri"/>
        <family val="2"/>
      </rPr>
      <t>, LONGITUD DE LA HEBRA 90CM., NO ABSORBIBLE.</t>
    </r>
  </si>
  <si>
    <r>
      <t>SUTURA NYLON, CALIBRE</t>
    </r>
    <r>
      <rPr>
        <b/>
        <sz val="7"/>
        <color indexed="8"/>
        <rFont val="Calibri"/>
        <family val="2"/>
      </rPr>
      <t xml:space="preserve"> 5-0</t>
    </r>
    <r>
      <rPr>
        <sz val="7"/>
        <color indexed="8"/>
        <rFont val="Calibri"/>
        <family val="2"/>
      </rPr>
      <t xml:space="preserve">, AGUJA 1/2 CIRCULO REVERSO CORTANTE </t>
    </r>
    <r>
      <rPr>
        <b/>
        <sz val="7"/>
        <color indexed="8"/>
        <rFont val="Calibri"/>
        <family val="2"/>
      </rPr>
      <t>12MM</t>
    </r>
    <r>
      <rPr>
        <sz val="7"/>
        <color indexed="8"/>
        <rFont val="Calibri"/>
        <family val="2"/>
      </rPr>
      <t>, LONGITUD DE LA HEBRA 45CM, NO ABSORBIBLE.</t>
    </r>
  </si>
  <si>
    <r>
      <t>SUTURA POLIPROPILENO (MONOFILAMENTO), CAL.</t>
    </r>
    <r>
      <rPr>
        <b/>
        <sz val="7"/>
        <rFont val="Calibri"/>
        <family val="2"/>
      </rPr>
      <t xml:space="preserve"> 3-0</t>
    </r>
    <r>
      <rPr>
        <sz val="7"/>
        <rFont val="Calibri"/>
        <family val="2"/>
      </rPr>
      <t xml:space="preserve">, 1/2 CIRCULO DOBLE AGUJA AHUSADA </t>
    </r>
    <r>
      <rPr>
        <b/>
        <sz val="7"/>
        <rFont val="Calibri"/>
        <family val="2"/>
      </rPr>
      <t>25MM</t>
    </r>
    <r>
      <rPr>
        <sz val="7"/>
        <rFont val="Calibri"/>
        <family val="2"/>
      </rPr>
      <t>, LONGITUD DE LA HEBRA 90CM, NO ABSORBIBLE. PIEZA.</t>
    </r>
  </si>
  <si>
    <r>
      <t>AGUJA PARA RAQUIANESTESIA DE ACERO INOXIDABLE CON MANDRIL, ESTERIL Y DESECHABLE. TIPO QUINCKE. MEDIDAS: CALIBRE DE</t>
    </r>
    <r>
      <rPr>
        <b/>
        <sz val="7"/>
        <color indexed="8"/>
        <rFont val="Calibri"/>
        <family val="2"/>
      </rPr>
      <t xml:space="preserve"> 21 G X 7.5 A 8.8 CM</t>
    </r>
    <r>
      <rPr>
        <sz val="7"/>
        <color indexed="8"/>
        <rFont val="Calibri"/>
        <family val="2"/>
      </rPr>
      <t xml:space="preserve"> DE LONGITUD.</t>
    </r>
  </si>
  <si>
    <r>
      <t>AGUJA TIPO HUBER (GRIPPER) ANGULADA A 90°, DE ACERO INOXIDABLE, CON EXTENSION Y PINZA DE CONTROL DE FLUJO. CALIBRE</t>
    </r>
    <r>
      <rPr>
        <b/>
        <sz val="7"/>
        <color indexed="8"/>
        <rFont val="Calibri"/>
        <family val="2"/>
      </rPr>
      <t xml:space="preserve"> 19 G., LONGITUD 19 CM</t>
    </r>
  </si>
  <si>
    <r>
      <t>AGUJA TIPO HUBER (GRIPPER) ANGULADA A 90°, DE ACERO INOXIDABLE, CON EXTENSION Y PINZA DE CONTROL DE FLUJO. CALIBRE</t>
    </r>
    <r>
      <rPr>
        <b/>
        <sz val="7"/>
        <color indexed="8"/>
        <rFont val="Calibri"/>
        <family val="2"/>
      </rPr>
      <t xml:space="preserve"> 20 G., LONGITUD 19 CM</t>
    </r>
  </si>
  <si>
    <r>
      <t xml:space="preserve">MALLA MONOFILAMENTO POLIPROPILENO NO REABSORBIBLE PLANA </t>
    </r>
    <r>
      <rPr>
        <b/>
        <sz val="7"/>
        <rFont val="Calibri"/>
        <family val="2"/>
      </rPr>
      <t>15 CMX 15 CM</t>
    </r>
    <r>
      <rPr>
        <sz val="7"/>
        <rFont val="Calibri"/>
        <family val="2"/>
      </rPr>
      <t>.</t>
    </r>
  </si>
  <si>
    <r>
      <t>SUTURA ACIDO POLIGLICOLICO CALIBRE</t>
    </r>
    <r>
      <rPr>
        <b/>
        <sz val="7"/>
        <color indexed="8"/>
        <rFont val="Calibri"/>
        <family val="2"/>
      </rPr>
      <t xml:space="preserve"> 1,</t>
    </r>
    <r>
      <rPr>
        <sz val="7"/>
        <color indexed="8"/>
        <rFont val="Calibri"/>
        <family val="2"/>
      </rPr>
      <t xml:space="preserve"> AGUJA DE 1/2 CIRCULO AHUSADA REGULAR PUNTA CONICA </t>
    </r>
    <r>
      <rPr>
        <b/>
        <sz val="7"/>
        <color indexed="8"/>
        <rFont val="Calibri"/>
        <family val="2"/>
      </rPr>
      <t>24-27MM</t>
    </r>
    <r>
      <rPr>
        <sz val="7"/>
        <color indexed="8"/>
        <rFont val="Calibri"/>
        <family val="2"/>
      </rPr>
      <t>, LONGITUD DE LA HEBRA</t>
    </r>
    <r>
      <rPr>
        <b/>
        <sz val="7"/>
        <color indexed="8"/>
        <rFont val="Calibri"/>
        <family val="2"/>
      </rPr>
      <t xml:space="preserve"> 75CM</t>
    </r>
    <r>
      <rPr>
        <sz val="7"/>
        <color indexed="8"/>
        <rFont val="Calibri"/>
        <family val="2"/>
      </rPr>
      <t>, VIOLETA, TRENZADA, ABSORBIBLE.</t>
    </r>
  </si>
  <si>
    <r>
      <t xml:space="preserve">SUTURA ACIDO POLIGLICOLICO, CALIBRE </t>
    </r>
    <r>
      <rPr>
        <b/>
        <sz val="7"/>
        <color indexed="8"/>
        <rFont val="Calibri"/>
        <family val="2"/>
      </rPr>
      <t>2-0</t>
    </r>
    <r>
      <rPr>
        <sz val="7"/>
        <color indexed="8"/>
        <rFont val="Calibri"/>
        <family val="2"/>
      </rPr>
      <t xml:space="preserve">, AGUJA 1/2 CIRCULO AHUSADA </t>
    </r>
    <r>
      <rPr>
        <b/>
        <sz val="7"/>
        <color indexed="8"/>
        <rFont val="Calibri"/>
        <family val="2"/>
      </rPr>
      <t>24-27 MM</t>
    </r>
    <r>
      <rPr>
        <sz val="7"/>
        <color indexed="8"/>
        <rFont val="Calibri"/>
        <family val="2"/>
      </rPr>
      <t>, LONGITUD DE LA HEBRA70-75CM, ABSORBIBLE.</t>
    </r>
  </si>
  <si>
    <r>
      <t xml:space="preserve">SUTURA MONOFILAMENTO DE POLIPROPILENO CAL. </t>
    </r>
    <r>
      <rPr>
        <b/>
        <sz val="7"/>
        <rFont val="Calibri"/>
        <family val="2"/>
      </rPr>
      <t>5-0</t>
    </r>
    <r>
      <rPr>
        <sz val="7"/>
        <rFont val="Calibri"/>
        <family val="2"/>
      </rPr>
      <t xml:space="preserve">. DOBLE AGUJA AHUSADA DE </t>
    </r>
    <r>
      <rPr>
        <b/>
        <sz val="7"/>
        <rFont val="Calibri"/>
        <family val="2"/>
      </rPr>
      <t>15 A 17MM</t>
    </r>
    <r>
      <rPr>
        <sz val="7"/>
        <rFont val="Calibri"/>
        <family val="2"/>
      </rPr>
      <t>. LONGITUD DE LA HEBRA 75 CMS. NO ABSORBIBLE. PIEZA.</t>
    </r>
  </si>
  <si>
    <r>
      <t>SUTURA POLÍMERO DE GLICOMERO (GLYCOMER) CALIBRE</t>
    </r>
    <r>
      <rPr>
        <b/>
        <sz val="7"/>
        <color indexed="8"/>
        <rFont val="Calibri"/>
        <family val="2"/>
      </rPr>
      <t xml:space="preserve"> 1</t>
    </r>
    <r>
      <rPr>
        <sz val="7"/>
        <color indexed="8"/>
        <rFont val="Calibri"/>
        <family val="2"/>
      </rPr>
      <t>, AGUJA AHUSADA 1/2 CIRCULO 35-37MM, LONGITUD DE LA HEBRA 75CM, ABSORBIBLE.</t>
    </r>
  </si>
  <si>
    <r>
      <t xml:space="preserve">SUTURA. PDSII POLYDIOXANONA, CALIBRE. </t>
    </r>
    <r>
      <rPr>
        <b/>
        <sz val="7"/>
        <color indexed="8"/>
        <rFont val="Calibri"/>
        <family val="2"/>
      </rPr>
      <t>4-0</t>
    </r>
    <r>
      <rPr>
        <sz val="7"/>
        <color indexed="8"/>
        <rFont val="Calibri"/>
        <family val="2"/>
      </rPr>
      <t xml:space="preserve">, AGUJA 1/2 CIRCULO AHUSADA DE </t>
    </r>
    <r>
      <rPr>
        <b/>
        <sz val="7"/>
        <color indexed="8"/>
        <rFont val="Calibri"/>
        <family val="2"/>
      </rPr>
      <t>24-27 MM</t>
    </r>
    <r>
      <rPr>
        <sz val="7"/>
        <color indexed="8"/>
        <rFont val="Calibri"/>
        <family val="2"/>
      </rPr>
      <t>, LONGITUD DE LA HERA 70 CM. ABSORBIBLE.</t>
    </r>
  </si>
  <si>
    <r>
      <t xml:space="preserve">APÓSITO TRANSPARENTE, MICROPOROSO, AUTOADHERIBLE, ESTÉRIL Y DESECHABLE. MEDIDAS: </t>
    </r>
    <r>
      <rPr>
        <b/>
        <sz val="7"/>
        <rFont val="Calibri"/>
        <family val="2"/>
      </rPr>
      <t>10 CM X 25 CM.</t>
    </r>
    <r>
      <rPr>
        <sz val="7"/>
        <rFont val="Calibri"/>
        <family val="2"/>
      </rPr>
      <t xml:space="preserve"> CAJA CON 20 PIEZAS</t>
    </r>
  </si>
  <si>
    <r>
      <t xml:space="preserve">CAMPO QUIRÚRGICO IMPREGNADO CON IODOPOVIDONA EN UNA DE SUS CARAS, ESTÉRIL Y DESECHABLE, EN EMPAQUE INDIVIDUAL. MEDIDAS: </t>
    </r>
    <r>
      <rPr>
        <b/>
        <sz val="7"/>
        <color indexed="8"/>
        <rFont val="Calibri"/>
        <family val="2"/>
      </rPr>
      <t>34 X 35 CM</t>
    </r>
  </si>
  <si>
    <r>
      <t xml:space="preserve">CAMPO QUIRURGICO DE POLIPROPILENO ESTÉRILY DESECHABLE. MEDIDAS: </t>
    </r>
    <r>
      <rPr>
        <b/>
        <sz val="7"/>
        <color indexed="8"/>
        <rFont val="Calibri"/>
        <family val="2"/>
      </rPr>
      <t>90-100 X 90-100 CM.</t>
    </r>
    <r>
      <rPr>
        <sz val="7"/>
        <color indexed="8"/>
        <rFont val="Calibri"/>
        <family val="2"/>
      </rPr>
      <t xml:space="preserve"> EMPAQUE INDIVIDUAL.</t>
    </r>
  </si>
  <si>
    <r>
      <t xml:space="preserve">CATÉTER PARA VENOCLISIS DE POLITETRAFLUORETILENO Ò POLIURETANO RADIOPACO, CON AGUJA. CALIBRE </t>
    </r>
    <r>
      <rPr>
        <b/>
        <sz val="7"/>
        <color indexed="8"/>
        <rFont val="Calibri"/>
        <family val="2"/>
      </rPr>
      <t>24 G X 3/4" (20 MM).</t>
    </r>
    <r>
      <rPr>
        <sz val="7"/>
        <color indexed="8"/>
        <rFont val="Calibri"/>
        <family val="2"/>
      </rPr>
      <t xml:space="preserve"> CAJA CON 50 PIEZAS.</t>
    </r>
  </si>
  <si>
    <r>
      <t xml:space="preserve">CATÉTER PARA VENOCLISIS DE POLITETRAFLUORETILENO Ò POLIURETANO RADIOPACO, CON AGUJA. CALIBRE </t>
    </r>
    <r>
      <rPr>
        <b/>
        <sz val="7"/>
        <color indexed="8"/>
        <rFont val="Calibri"/>
        <family val="2"/>
      </rPr>
      <t>18 G X 1" (25 MM).</t>
    </r>
    <r>
      <rPr>
        <sz val="7"/>
        <color indexed="8"/>
        <rFont val="Calibri"/>
        <family val="2"/>
      </rPr>
      <t xml:space="preserve"> CAJA CON 50 PIEZAS.</t>
    </r>
  </si>
  <si>
    <r>
      <t xml:space="preserve">SONDA PARA ALIMENTACIÓN, DE PLÁSTICO TRANSPARENTE, ESTÉRIL Y DESECHABLE CON UN ORIFICIO EN EL EXTREMO PROXIMAL Y OTRO EN LOS PRIMEROS 2CM. TAMAÑO PREMATUROS, LONGITUD 38.5 CM, CALIBRE </t>
    </r>
    <r>
      <rPr>
        <b/>
        <sz val="7"/>
        <rFont val="Calibri"/>
        <family val="2"/>
      </rPr>
      <t>5 FR</t>
    </r>
    <r>
      <rPr>
        <sz val="7"/>
        <rFont val="Calibri"/>
        <family val="2"/>
      </rPr>
      <t>. PIEZA</t>
    </r>
  </si>
  <si>
    <r>
      <t xml:space="preserve">APLICADOR DE </t>
    </r>
    <r>
      <rPr>
        <b/>
        <sz val="7"/>
        <color indexed="8"/>
        <rFont val="Calibri"/>
        <family val="2"/>
      </rPr>
      <t>10.5 ML</t>
    </r>
    <r>
      <rPr>
        <sz val="7"/>
        <color indexed="8"/>
        <rFont val="Calibri"/>
        <family val="2"/>
      </rPr>
      <t xml:space="preserve"> CON SOLUCION DE GLUCONATO DE CLORHEXIDINA AL 2% Y ALCOHOL ISOPROPILICO AL 70%, CON TINTE NARANJA. EMPAQUE INDIVIDUAL, ESTERIL Y DESECHABLE. CAJA CON 25 PIEZAS</t>
    </r>
  </si>
  <si>
    <r>
      <t>TELA ADHESIVA DE ACETATO CON ADHESIVO EN UNA DE SUS CARAS LONGITUD 10 M. X</t>
    </r>
    <r>
      <rPr>
        <b/>
        <sz val="7"/>
        <color indexed="8"/>
        <rFont val="Calibri"/>
        <family val="2"/>
      </rPr>
      <t xml:space="preserve"> 2.50 CM</t>
    </r>
    <r>
      <rPr>
        <sz val="7"/>
        <color indexed="8"/>
        <rFont val="Calibri"/>
        <family val="2"/>
      </rPr>
      <t>. PAQUETE CON 12 PIEZAS</t>
    </r>
  </si>
  <si>
    <r>
      <t xml:space="preserve">MASCARILLA DE </t>
    </r>
    <r>
      <rPr>
        <b/>
        <sz val="7"/>
        <rFont val="Calibri"/>
        <family val="2"/>
      </rPr>
      <t xml:space="preserve">TRAQUEOTOMÍA </t>
    </r>
    <r>
      <rPr>
        <sz val="7"/>
        <rFont val="Calibri"/>
        <family val="2"/>
      </rPr>
      <t xml:space="preserve">ADULTO. CON BANDA ELÁSTICA, BROCHES Y </t>
    </r>
    <r>
      <rPr>
        <b/>
        <sz val="7"/>
        <rFont val="Calibri"/>
        <family val="2"/>
      </rPr>
      <t xml:space="preserve">CONECTOR ROTATORIO </t>
    </r>
    <r>
      <rPr>
        <sz val="7"/>
        <rFont val="Calibri"/>
        <family val="2"/>
      </rPr>
      <t>ARTICULADO SIN EXTENSIÓN DE OXIGENO</t>
    </r>
  </si>
  <si>
    <r>
      <t>MASCARILLA LARINGEA S/ALMA A.C L No.</t>
    </r>
    <r>
      <rPr>
        <b/>
        <sz val="7"/>
        <rFont val="Calibri"/>
        <family val="2"/>
      </rPr>
      <t>05</t>
    </r>
    <r>
      <rPr>
        <sz val="7"/>
        <rFont val="Calibri"/>
        <family val="2"/>
      </rPr>
      <t xml:space="preserve"> </t>
    </r>
  </si>
  <si>
    <r>
      <t xml:space="preserve">MASCARILLA LARINGEA SIN ALMA ACERO DEL </t>
    </r>
    <r>
      <rPr>
        <b/>
        <sz val="7"/>
        <rFont val="Calibri"/>
        <family val="2"/>
      </rPr>
      <t>No 3</t>
    </r>
    <r>
      <rPr>
        <sz val="7"/>
        <rFont val="Calibri"/>
        <family val="2"/>
      </rPr>
      <t xml:space="preserve"> </t>
    </r>
  </si>
  <si>
    <r>
      <t xml:space="preserve">MASCARILLA LARINGEA SIN ALMA DE ACERO DEL </t>
    </r>
    <r>
      <rPr>
        <b/>
        <sz val="7"/>
        <rFont val="Calibri"/>
        <family val="2"/>
      </rPr>
      <t>No. 4</t>
    </r>
  </si>
  <si>
    <r>
      <t xml:space="preserve">AGUJA HIPODÉRMICA CON PABELLON LUER LOCK HEMBRA DE PLASTICO, DE3SECHABLE, ESTÉRIL. MEDIDAS: CALIBRE </t>
    </r>
    <r>
      <rPr>
        <b/>
        <sz val="7"/>
        <rFont val="Calibri"/>
        <family val="2"/>
      </rPr>
      <t xml:space="preserve">25 G LONGITUD 16 MM </t>
    </r>
    <r>
      <rPr>
        <sz val="7"/>
        <rFont val="Calibri"/>
        <family val="2"/>
      </rPr>
      <t xml:space="preserve">CAJA CON 100 PIEZAS </t>
    </r>
  </si>
  <si>
    <r>
      <t xml:space="preserve">AGUJA HIPODÉRMICA CON PABELLÓN LUER-LOCK HEMBRA DE PLÁSTICO, DESECHABLE, ESTÉRIL. MEDIDAS: CALIBRE </t>
    </r>
    <r>
      <rPr>
        <b/>
        <sz val="7"/>
        <rFont val="Calibri"/>
        <family val="2"/>
      </rPr>
      <t>21G, LONGITUD 32MM</t>
    </r>
  </si>
  <si>
    <r>
      <t xml:space="preserve">AGUJA HIPODÉRMICA CON PABELLÓN LUER-LOCK HEMBRA DE PLÁSTICO, DESECHABLE, ESTÉRIL. MEDIDAS: CALIBRE </t>
    </r>
    <r>
      <rPr>
        <b/>
        <sz val="7"/>
        <rFont val="Calibri"/>
        <family val="2"/>
      </rPr>
      <t>22G, LONGITUD 32MM</t>
    </r>
    <r>
      <rPr>
        <sz val="7"/>
        <rFont val="Calibri"/>
        <family val="2"/>
      </rPr>
      <t>. CAJA CON 100 PIEZAS</t>
    </r>
  </si>
  <si>
    <r>
      <t xml:space="preserve">JERINGA DE PLÁSTICO, SIN AGUJA CON PIVOTE TIPO LUER LOCK, ESTÉRILES Y DESECHABLES. CAPACIDAD DE </t>
    </r>
    <r>
      <rPr>
        <b/>
        <sz val="7"/>
        <rFont val="Calibri"/>
        <family val="2"/>
      </rPr>
      <t>20 ML</t>
    </r>
    <r>
      <rPr>
        <sz val="7"/>
        <rFont val="Calibri"/>
        <family val="2"/>
      </rPr>
      <t xml:space="preserve"> ESCALA GRADUADA EN ML CON DIVISIONES DE 5.0 Y SUBDIVISIONES DE 0.1 ML. CAJA CON 50 PIEZAS.</t>
    </r>
  </si>
  <si>
    <t>LICITACION No. LA-012NBR001-I30-2014</t>
  </si>
  <si>
    <t>COMPRAS 2015 (MATERIAL DE CURACIÓN)</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</si>
</sst>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 &quot;Pts&quot;_-;\-* #,##0.00\ &quot;Pts&quot;_-;_-* &quot;-&quot;??\ &quot;Pts&quot;_-;_-@_-"/>
    <numFmt numFmtId="165" formatCode="dd\-mm\-yy;@"/>
    <numFmt numFmtId="166" formatCode="&quot;$&quot;#,##0.00"/>
  </numFmts>
  <fonts count="42">
    <font>
      <sz val="11"/>
      <color theme="1"/>
      <name val="Calibri"/>
      <family val="2"/>
    </font>
    <font>
      <sz val="11"/>
      <color indexed="8"/>
      <name val="Calibri"/>
      <family val="2"/>
    </font>
    <font>
      <sz val="10"/>
      <name val="Arial"/>
      <family val="2"/>
    </font>
    <font>
      <b/>
      <sz val="11"/>
      <color indexed="8"/>
      <name val="Calibri"/>
      <family val="2"/>
    </font>
    <font>
      <sz val="7"/>
      <name val="Calibri"/>
      <family val="2"/>
    </font>
    <font>
      <b/>
      <sz val="7"/>
      <name val="Calibri"/>
      <family val="2"/>
    </font>
    <font>
      <sz val="7"/>
      <color indexed="8"/>
      <name val="Calibri"/>
      <family val="2"/>
    </font>
    <font>
      <b/>
      <sz val="7"/>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7"/>
      <color theme="1"/>
      <name val="Calibri"/>
      <family val="2"/>
    </font>
    <font>
      <sz val="7"/>
      <color rgb="FF000000"/>
      <name val="Calibri"/>
      <family val="2"/>
    </font>
    <font>
      <b/>
      <sz val="7"/>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hair"/>
      <top style="hair"/>
      <bottom style="hair"/>
    </border>
    <border>
      <left style="hair"/>
      <right style="hair"/>
      <top style="hair"/>
      <bottom/>
    </border>
    <border>
      <left style="hair"/>
      <right/>
      <top style="hair"/>
      <bottom style="hair"/>
    </border>
    <border>
      <left style="hair"/>
      <right/>
      <top/>
      <bottom/>
    </border>
    <border>
      <left style="medium"/>
      <right style="medium"/>
      <top style="medium"/>
      <bottom/>
    </border>
    <border>
      <left style="medium"/>
      <right style="medium"/>
      <top/>
      <bottom style="hair"/>
    </border>
    <border>
      <left/>
      <right/>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2" fillId="0" borderId="0" applyFont="0" applyFill="0" applyBorder="0" applyAlignment="0" applyProtection="0"/>
    <xf numFmtId="0" fontId="32"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9" fillId="0" borderId="8" applyNumberFormat="0" applyFill="0" applyAlignment="0" applyProtection="0"/>
    <xf numFmtId="0" fontId="38" fillId="0" borderId="9" applyNumberFormat="0" applyFill="0" applyAlignment="0" applyProtection="0"/>
  </cellStyleXfs>
  <cellXfs count="96">
    <xf numFmtId="0" fontId="0" fillId="0" borderId="0" xfId="0" applyFont="1" applyAlignment="1">
      <alignment/>
    </xf>
    <xf numFmtId="0" fontId="38" fillId="0" borderId="0" xfId="0" applyFont="1" applyAlignment="1">
      <alignment/>
    </xf>
    <xf numFmtId="0" fontId="4" fillId="0" borderId="0" xfId="0" applyFont="1" applyBorder="1" applyAlignment="1">
      <alignment horizontal="center"/>
    </xf>
    <xf numFmtId="0" fontId="4" fillId="0" borderId="0" xfId="0" applyFont="1" applyBorder="1" applyAlignment="1">
      <alignment horizontal="left"/>
    </xf>
    <xf numFmtId="43" fontId="4" fillId="0" borderId="0" xfId="47" applyFont="1" applyBorder="1" applyAlignment="1">
      <alignment horizontal="right"/>
    </xf>
    <xf numFmtId="43" fontId="4" fillId="0" borderId="0" xfId="47" applyFont="1" applyFill="1" applyBorder="1" applyAlignment="1">
      <alignment horizontal="left"/>
    </xf>
    <xf numFmtId="43" fontId="5" fillId="0" borderId="0" xfId="47" applyFont="1" applyFill="1" applyBorder="1" applyAlignment="1">
      <alignment horizontal="left"/>
    </xf>
    <xf numFmtId="0" fontId="4" fillId="0" borderId="0" xfId="0" applyFont="1" applyFill="1" applyBorder="1" applyAlignment="1">
      <alignment horizontal="left"/>
    </xf>
    <xf numFmtId="0" fontId="5" fillId="0" borderId="10" xfId="0" applyFont="1" applyFill="1" applyBorder="1" applyAlignment="1">
      <alignment horizontal="center" vertical="center"/>
    </xf>
    <xf numFmtId="165" fontId="5" fillId="0" borderId="10" xfId="0" applyNumberFormat="1" applyFont="1" applyFill="1" applyBorder="1" applyAlignment="1">
      <alignment horizontal="center" vertical="center"/>
    </xf>
    <xf numFmtId="0" fontId="5" fillId="0" borderId="10" xfId="0" applyNumberFormat="1" applyFont="1" applyFill="1" applyBorder="1" applyAlignment="1">
      <alignment horizontal="center" vertical="center"/>
    </xf>
    <xf numFmtId="0" fontId="5" fillId="0" borderId="10" xfId="0" applyFont="1" applyFill="1" applyBorder="1" applyAlignment="1">
      <alignment horizontal="justify"/>
    </xf>
    <xf numFmtId="0" fontId="4" fillId="0" borderId="10" xfId="0" applyFont="1" applyFill="1" applyBorder="1" applyAlignment="1">
      <alignment horizontal="center" vertical="justify"/>
    </xf>
    <xf numFmtId="0" fontId="4" fillId="0" borderId="10"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43" fontId="4" fillId="0" borderId="10" xfId="47" applyFont="1" applyFill="1" applyBorder="1" applyAlignment="1">
      <alignment horizontal="justify"/>
    </xf>
    <xf numFmtId="43" fontId="4" fillId="0" borderId="10" xfId="47" applyFont="1" applyFill="1" applyBorder="1" applyAlignment="1">
      <alignment horizontal="left"/>
    </xf>
    <xf numFmtId="43" fontId="5" fillId="0" borderId="10" xfId="47" applyFont="1" applyFill="1" applyBorder="1" applyAlignment="1">
      <alignment horizontal="left"/>
    </xf>
    <xf numFmtId="0" fontId="4" fillId="0" borderId="10" xfId="0" applyFont="1" applyFill="1" applyBorder="1" applyAlignment="1">
      <alignment horizontal="center"/>
    </xf>
    <xf numFmtId="0" fontId="4" fillId="0" borderId="10" xfId="0" applyFont="1" applyFill="1" applyBorder="1" applyAlignment="1">
      <alignment horizontal="justify"/>
    </xf>
    <xf numFmtId="0" fontId="5" fillId="33" borderId="11" xfId="0" applyFont="1" applyFill="1" applyBorder="1" applyAlignment="1">
      <alignment horizontal="center" vertical="center"/>
    </xf>
    <xf numFmtId="165" fontId="5" fillId="33" borderId="11" xfId="0" applyNumberFormat="1" applyFont="1" applyFill="1" applyBorder="1" applyAlignment="1">
      <alignment horizontal="center" vertical="center"/>
    </xf>
    <xf numFmtId="0" fontId="5" fillId="33" borderId="11" xfId="0" applyNumberFormat="1" applyFont="1" applyFill="1" applyBorder="1" applyAlignment="1">
      <alignment horizontal="center" vertical="center"/>
    </xf>
    <xf numFmtId="0" fontId="5" fillId="33" borderId="11" xfId="0" applyFont="1" applyFill="1" applyBorder="1" applyAlignment="1">
      <alignment horizontal="center"/>
    </xf>
    <xf numFmtId="14" fontId="5" fillId="33" borderId="11" xfId="0" applyNumberFormat="1" applyFont="1" applyFill="1" applyBorder="1" applyAlignment="1">
      <alignment horizontal="center" vertical="justify"/>
    </xf>
    <xf numFmtId="0" fontId="4" fillId="33" borderId="11" xfId="0" applyFont="1" applyFill="1" applyBorder="1" applyAlignment="1">
      <alignment horizontal="center" vertical="center" wrapText="1"/>
    </xf>
    <xf numFmtId="0" fontId="4" fillId="33" borderId="11" xfId="0" applyNumberFormat="1" applyFont="1" applyFill="1" applyBorder="1" applyAlignment="1">
      <alignment horizontal="center" vertical="center" wrapText="1"/>
    </xf>
    <xf numFmtId="43" fontId="4" fillId="33" borderId="11" xfId="47" applyFont="1" applyFill="1" applyBorder="1" applyAlignment="1">
      <alignment horizontal="justify"/>
    </xf>
    <xf numFmtId="43" fontId="4" fillId="33" borderId="11" xfId="47" applyFont="1" applyFill="1" applyBorder="1" applyAlignment="1">
      <alignment horizontal="left"/>
    </xf>
    <xf numFmtId="166" fontId="5" fillId="33" borderId="11" xfId="47" applyNumberFormat="1" applyFont="1" applyFill="1" applyBorder="1" applyAlignment="1">
      <alignment horizontal="right"/>
    </xf>
    <xf numFmtId="0" fontId="5" fillId="33" borderId="11" xfId="0" applyFont="1" applyFill="1" applyBorder="1" applyAlignment="1">
      <alignment horizontal="justify"/>
    </xf>
    <xf numFmtId="0" fontId="4" fillId="33" borderId="11" xfId="0" applyFont="1" applyFill="1" applyBorder="1" applyAlignment="1">
      <alignment horizontal="center"/>
    </xf>
    <xf numFmtId="0" fontId="39" fillId="0" borderId="0" xfId="0" applyFont="1" applyAlignment="1">
      <alignment/>
    </xf>
    <xf numFmtId="0" fontId="39" fillId="33" borderId="0" xfId="0" applyFont="1" applyFill="1" applyAlignment="1">
      <alignment/>
    </xf>
    <xf numFmtId="0" fontId="39" fillId="34" borderId="10" xfId="0" applyFont="1" applyFill="1" applyBorder="1" applyAlignment="1">
      <alignment/>
    </xf>
    <xf numFmtId="14" fontId="39" fillId="34" borderId="10" xfId="0" applyNumberFormat="1" applyFont="1" applyFill="1" applyBorder="1" applyAlignment="1">
      <alignment horizontal="center" vertical="center"/>
    </xf>
    <xf numFmtId="0" fontId="40" fillId="34" borderId="10" xfId="0" applyFont="1" applyFill="1" applyBorder="1" applyAlignment="1">
      <alignment horizontal="center" vertical="center" wrapText="1"/>
    </xf>
    <xf numFmtId="0" fontId="4" fillId="34" borderId="10" xfId="0" applyFont="1" applyFill="1" applyBorder="1" applyAlignment="1">
      <alignment vertical="center" wrapText="1"/>
    </xf>
    <xf numFmtId="0" fontId="39" fillId="34" borderId="10" xfId="0" applyFont="1" applyFill="1" applyBorder="1" applyAlignment="1">
      <alignment horizontal="center" vertical="center"/>
    </xf>
    <xf numFmtId="4" fontId="39" fillId="34" borderId="10" xfId="0" applyNumberFormat="1" applyFont="1" applyFill="1" applyBorder="1" applyAlignment="1">
      <alignment horizontal="center" vertical="center" wrapText="1"/>
    </xf>
    <xf numFmtId="43" fontId="39" fillId="34" borderId="10" xfId="47" applyFont="1" applyFill="1" applyBorder="1" applyAlignment="1">
      <alignment horizontal="center" vertical="center"/>
    </xf>
    <xf numFmtId="43" fontId="41" fillId="34" borderId="10" xfId="47" applyFont="1" applyFill="1" applyBorder="1" applyAlignment="1">
      <alignment/>
    </xf>
    <xf numFmtId="0" fontId="39" fillId="34" borderId="10" xfId="0" applyFont="1" applyFill="1" applyBorder="1" applyAlignment="1">
      <alignment horizontal="justify" vertical="justify" wrapText="1"/>
    </xf>
    <xf numFmtId="0" fontId="39" fillId="0" borderId="10" xfId="0" applyFont="1" applyBorder="1" applyAlignment="1">
      <alignment/>
    </xf>
    <xf numFmtId="14" fontId="4" fillId="0" borderId="10" xfId="0" applyNumberFormat="1" applyFont="1" applyFill="1" applyBorder="1" applyAlignment="1">
      <alignment horizontal="center"/>
    </xf>
    <xf numFmtId="0" fontId="39" fillId="0" borderId="10" xfId="0" applyFont="1" applyBorder="1" applyAlignment="1">
      <alignment horizontal="justify" vertical="justify"/>
    </xf>
    <xf numFmtId="0" fontId="4" fillId="34" borderId="10" xfId="0" applyFont="1" applyFill="1" applyBorder="1" applyAlignment="1">
      <alignment horizontal="center" vertical="center"/>
    </xf>
    <xf numFmtId="4" fontId="39" fillId="34" borderId="10" xfId="0" applyNumberFormat="1" applyFont="1" applyFill="1" applyBorder="1" applyAlignment="1">
      <alignment horizontal="center" vertical="center"/>
    </xf>
    <xf numFmtId="0" fontId="39" fillId="34" borderId="10" xfId="0" applyFont="1" applyFill="1" applyBorder="1" applyAlignment="1">
      <alignment horizontal="justify" vertical="justify"/>
    </xf>
    <xf numFmtId="43" fontId="39" fillId="34" borderId="10" xfId="0" applyNumberFormat="1" applyFont="1" applyFill="1" applyBorder="1" applyAlignment="1">
      <alignment/>
    </xf>
    <xf numFmtId="0" fontId="40" fillId="34" borderId="10" xfId="0" applyFont="1" applyFill="1" applyBorder="1" applyAlignment="1">
      <alignment horizontal="center" vertical="top" wrapText="1"/>
    </xf>
    <xf numFmtId="0" fontId="4" fillId="34" borderId="10" xfId="0" applyFont="1" applyFill="1" applyBorder="1" applyAlignment="1">
      <alignment vertical="top" wrapText="1"/>
    </xf>
    <xf numFmtId="0" fontId="6" fillId="34" borderId="10" xfId="0" applyFont="1" applyFill="1" applyBorder="1" applyAlignment="1">
      <alignment horizontal="center" vertical="center"/>
    </xf>
    <xf numFmtId="0" fontId="40" fillId="34" borderId="10" xfId="0" applyFont="1" applyFill="1" applyBorder="1" applyAlignment="1">
      <alignment vertical="top" wrapText="1"/>
    </xf>
    <xf numFmtId="0" fontId="4" fillId="34" borderId="10" xfId="0" applyFont="1" applyFill="1" applyBorder="1" applyAlignment="1">
      <alignment horizontal="justify" vertical="justify" wrapText="1"/>
    </xf>
    <xf numFmtId="0" fontId="40" fillId="34" borderId="10" xfId="0" applyFont="1" applyFill="1" applyBorder="1" applyAlignment="1">
      <alignment vertical="center" wrapText="1"/>
    </xf>
    <xf numFmtId="0" fontId="4" fillId="34" borderId="10" xfId="0" applyFont="1" applyFill="1" applyBorder="1" applyAlignment="1">
      <alignment horizontal="center"/>
    </xf>
    <xf numFmtId="0" fontId="4" fillId="34" borderId="10" xfId="0" applyFont="1" applyFill="1" applyBorder="1" applyAlignment="1">
      <alignment horizontal="center" vertical="center" wrapText="1"/>
    </xf>
    <xf numFmtId="166" fontId="39" fillId="34" borderId="10" xfId="0" applyNumberFormat="1" applyFont="1" applyFill="1" applyBorder="1" applyAlignment="1">
      <alignment horizontal="center" vertical="center"/>
    </xf>
    <xf numFmtId="0" fontId="40" fillId="34" borderId="10" xfId="0" applyFont="1" applyFill="1" applyBorder="1" applyAlignment="1">
      <alignment horizontal="justify" vertical="justify" wrapText="1" readingOrder="2"/>
    </xf>
    <xf numFmtId="43" fontId="39" fillId="34" borderId="10" xfId="47" applyFont="1" applyFill="1" applyBorder="1" applyAlignment="1">
      <alignment/>
    </xf>
    <xf numFmtId="43" fontId="39" fillId="34" borderId="12" xfId="47" applyFont="1" applyFill="1" applyBorder="1" applyAlignment="1">
      <alignment horizontal="center" vertical="center"/>
    </xf>
    <xf numFmtId="0" fontId="6" fillId="34" borderId="10" xfId="0" applyFont="1" applyFill="1" applyBorder="1" applyAlignment="1">
      <alignment horizontal="center" vertical="center" wrapText="1"/>
    </xf>
    <xf numFmtId="0" fontId="39" fillId="34" borderId="0" xfId="0" applyFont="1" applyFill="1" applyAlignment="1">
      <alignment/>
    </xf>
    <xf numFmtId="0" fontId="41" fillId="34" borderId="10" xfId="0" applyFont="1" applyFill="1" applyBorder="1" applyAlignment="1">
      <alignment/>
    </xf>
    <xf numFmtId="0" fontId="4" fillId="34" borderId="10" xfId="0" applyNumberFormat="1" applyFont="1" applyFill="1" applyBorder="1" applyAlignment="1">
      <alignment vertical="center" wrapText="1"/>
    </xf>
    <xf numFmtId="0" fontId="40" fillId="34" borderId="10" xfId="0" applyNumberFormat="1" applyFont="1" applyFill="1" applyBorder="1" applyAlignment="1">
      <alignment vertical="center" wrapText="1"/>
    </xf>
    <xf numFmtId="43" fontId="41" fillId="34" borderId="10" xfId="0" applyNumberFormat="1" applyFont="1" applyFill="1" applyBorder="1" applyAlignment="1">
      <alignment/>
    </xf>
    <xf numFmtId="14" fontId="39" fillId="34" borderId="10" xfId="0" applyNumberFormat="1" applyFont="1" applyFill="1" applyBorder="1" applyAlignment="1">
      <alignment horizontal="justify" vertical="justify"/>
    </xf>
    <xf numFmtId="0" fontId="4" fillId="34" borderId="10" xfId="0" applyFont="1" applyFill="1" applyBorder="1" applyAlignment="1">
      <alignment horizontal="justify" vertical="center" wrapText="1"/>
    </xf>
    <xf numFmtId="0" fontId="40" fillId="34" borderId="10" xfId="0" applyFont="1" applyFill="1" applyBorder="1" applyAlignment="1">
      <alignment horizontal="justify" vertical="center" wrapText="1"/>
    </xf>
    <xf numFmtId="0" fontId="39" fillId="0" borderId="0" xfId="0" applyFont="1" applyBorder="1" applyAlignment="1">
      <alignment/>
    </xf>
    <xf numFmtId="14" fontId="4" fillId="0" borderId="0" xfId="0" applyNumberFormat="1" applyFont="1" applyFill="1" applyBorder="1" applyAlignment="1">
      <alignment horizontal="center"/>
    </xf>
    <xf numFmtId="0" fontId="39" fillId="0" borderId="0" xfId="0" applyFont="1" applyBorder="1" applyAlignment="1">
      <alignment horizontal="justify" vertical="justify"/>
    </xf>
    <xf numFmtId="0" fontId="39" fillId="0" borderId="13" xfId="0" applyFont="1" applyFill="1" applyBorder="1" applyAlignment="1">
      <alignment/>
    </xf>
    <xf numFmtId="0" fontId="40" fillId="34" borderId="10" xfId="0" applyFont="1" applyFill="1" applyBorder="1" applyAlignment="1">
      <alignment horizontal="center" vertical="center"/>
    </xf>
    <xf numFmtId="14" fontId="39" fillId="34" borderId="0" xfId="0" applyNumberFormat="1" applyFont="1" applyFill="1" applyBorder="1" applyAlignment="1">
      <alignment horizontal="center" vertical="center"/>
    </xf>
    <xf numFmtId="14" fontId="39" fillId="34" borderId="10" xfId="0" applyNumberFormat="1" applyFont="1" applyFill="1" applyBorder="1" applyAlignment="1">
      <alignment/>
    </xf>
    <xf numFmtId="14" fontId="39" fillId="34" borderId="0" xfId="0" applyNumberFormat="1" applyFont="1" applyFill="1" applyAlignment="1">
      <alignment/>
    </xf>
    <xf numFmtId="44" fontId="39" fillId="34" borderId="10" xfId="52" applyNumberFormat="1" applyFont="1" applyFill="1" applyBorder="1" applyAlignment="1">
      <alignment horizontal="center" vertical="center"/>
    </xf>
    <xf numFmtId="0" fontId="41" fillId="34" borderId="0" xfId="0" applyFont="1" applyFill="1" applyAlignment="1">
      <alignment/>
    </xf>
    <xf numFmtId="0" fontId="41" fillId="0" borderId="0" xfId="0" applyFont="1" applyAlignment="1">
      <alignment/>
    </xf>
    <xf numFmtId="0" fontId="5" fillId="15" borderId="14" xfId="0" applyFont="1" applyFill="1" applyBorder="1" applyAlignment="1">
      <alignment horizontal="center" vertical="center" wrapText="1"/>
    </xf>
    <xf numFmtId="0" fontId="5" fillId="15" borderId="15" xfId="0" applyFont="1" applyFill="1" applyBorder="1" applyAlignment="1">
      <alignment horizontal="center" vertical="center" wrapText="1"/>
    </xf>
    <xf numFmtId="43" fontId="5" fillId="15" borderId="14" xfId="47" applyFont="1" applyFill="1" applyBorder="1" applyAlignment="1">
      <alignment horizontal="center" vertical="center"/>
    </xf>
    <xf numFmtId="43" fontId="5" fillId="15" borderId="15" xfId="47" applyFont="1" applyFill="1" applyBorder="1" applyAlignment="1">
      <alignment horizontal="center" vertical="center"/>
    </xf>
    <xf numFmtId="43" fontId="5" fillId="15" borderId="14" xfId="47" applyFont="1" applyFill="1" applyBorder="1" applyAlignment="1">
      <alignment horizontal="center" vertical="center" wrapText="1"/>
    </xf>
    <xf numFmtId="43" fontId="5" fillId="15" borderId="15" xfId="47" applyFont="1" applyFill="1" applyBorder="1" applyAlignment="1">
      <alignment horizontal="center" vertical="center" wrapText="1"/>
    </xf>
    <xf numFmtId="0" fontId="5" fillId="15" borderId="14" xfId="0" applyFont="1" applyFill="1" applyBorder="1" applyAlignment="1">
      <alignment horizontal="center" vertical="center"/>
    </xf>
    <xf numFmtId="0" fontId="39" fillId="0" borderId="15" xfId="0" applyFont="1" applyBorder="1" applyAlignment="1">
      <alignment vertical="center"/>
    </xf>
    <xf numFmtId="0" fontId="5" fillId="0" borderId="0" xfId="0" applyFont="1" applyBorder="1" applyAlignment="1">
      <alignment horizontal="center"/>
    </xf>
    <xf numFmtId="0" fontId="4" fillId="0" borderId="0" xfId="0" applyFont="1" applyBorder="1" applyAlignment="1">
      <alignment horizontal="center"/>
    </xf>
    <xf numFmtId="0" fontId="5" fillId="0" borderId="16" xfId="0" applyFont="1" applyBorder="1" applyAlignment="1">
      <alignment horizontal="center"/>
    </xf>
    <xf numFmtId="0" fontId="5" fillId="15" borderId="14" xfId="0" applyFont="1" applyFill="1" applyBorder="1" applyAlignment="1">
      <alignment horizontal="center" wrapText="1"/>
    </xf>
    <xf numFmtId="0" fontId="5" fillId="15" borderId="15" xfId="0" applyFont="1" applyFill="1" applyBorder="1" applyAlignment="1">
      <alignment horizontal="center" wrapText="1"/>
    </xf>
    <xf numFmtId="0" fontId="5" fillId="15" borderId="15" xfId="0" applyFont="1" applyFill="1"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Currency" xfId="50"/>
    <cellStyle name="Currency [0]" xfId="51"/>
    <cellStyle name="Moneda 2"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2581275</xdr:colOff>
      <xdr:row>11</xdr:row>
      <xdr:rowOff>0</xdr:rowOff>
    </xdr:from>
    <xdr:ext cx="47625" cy="219075"/>
    <xdr:sp fLocksText="0">
      <xdr:nvSpPr>
        <xdr:cNvPr id="1" name="1 CuadroTexto"/>
        <xdr:cNvSpPr txBox="1">
          <a:spLocks noChangeArrowheads="1"/>
        </xdr:cNvSpPr>
      </xdr:nvSpPr>
      <xdr:spPr>
        <a:xfrm>
          <a:off x="714375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2581275</xdr:colOff>
      <xdr:row>11</xdr:row>
      <xdr:rowOff>0</xdr:rowOff>
    </xdr:from>
    <xdr:ext cx="47625" cy="219075"/>
    <xdr:sp fLocksText="0">
      <xdr:nvSpPr>
        <xdr:cNvPr id="2" name="2 CuadroTexto"/>
        <xdr:cNvSpPr txBox="1">
          <a:spLocks noChangeArrowheads="1"/>
        </xdr:cNvSpPr>
      </xdr:nvSpPr>
      <xdr:spPr>
        <a:xfrm>
          <a:off x="714375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2581275</xdr:colOff>
      <xdr:row>11</xdr:row>
      <xdr:rowOff>0</xdr:rowOff>
    </xdr:from>
    <xdr:ext cx="47625" cy="219075"/>
    <xdr:sp fLocksText="0">
      <xdr:nvSpPr>
        <xdr:cNvPr id="3" name="3 CuadroTexto"/>
        <xdr:cNvSpPr txBox="1">
          <a:spLocks noChangeArrowheads="1"/>
        </xdr:cNvSpPr>
      </xdr:nvSpPr>
      <xdr:spPr>
        <a:xfrm>
          <a:off x="714375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2581275</xdr:colOff>
      <xdr:row>11</xdr:row>
      <xdr:rowOff>0</xdr:rowOff>
    </xdr:from>
    <xdr:ext cx="47625" cy="219075"/>
    <xdr:sp fLocksText="0">
      <xdr:nvSpPr>
        <xdr:cNvPr id="4" name="4 CuadroTexto"/>
        <xdr:cNvSpPr txBox="1">
          <a:spLocks noChangeArrowheads="1"/>
        </xdr:cNvSpPr>
      </xdr:nvSpPr>
      <xdr:spPr>
        <a:xfrm>
          <a:off x="714375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2581275</xdr:colOff>
      <xdr:row>11</xdr:row>
      <xdr:rowOff>0</xdr:rowOff>
    </xdr:from>
    <xdr:ext cx="47625" cy="219075"/>
    <xdr:sp fLocksText="0">
      <xdr:nvSpPr>
        <xdr:cNvPr id="5" name="5 CuadroTexto"/>
        <xdr:cNvSpPr txBox="1">
          <a:spLocks noChangeArrowheads="1"/>
        </xdr:cNvSpPr>
      </xdr:nvSpPr>
      <xdr:spPr>
        <a:xfrm>
          <a:off x="714375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2581275</xdr:colOff>
      <xdr:row>11</xdr:row>
      <xdr:rowOff>0</xdr:rowOff>
    </xdr:from>
    <xdr:ext cx="47625" cy="219075"/>
    <xdr:sp fLocksText="0">
      <xdr:nvSpPr>
        <xdr:cNvPr id="6" name="6 CuadroTexto"/>
        <xdr:cNvSpPr txBox="1">
          <a:spLocks noChangeArrowheads="1"/>
        </xdr:cNvSpPr>
      </xdr:nvSpPr>
      <xdr:spPr>
        <a:xfrm>
          <a:off x="714375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2581275</xdr:colOff>
      <xdr:row>11</xdr:row>
      <xdr:rowOff>0</xdr:rowOff>
    </xdr:from>
    <xdr:ext cx="47625" cy="219075"/>
    <xdr:sp fLocksText="0">
      <xdr:nvSpPr>
        <xdr:cNvPr id="7" name="7 CuadroTexto"/>
        <xdr:cNvSpPr txBox="1">
          <a:spLocks noChangeArrowheads="1"/>
        </xdr:cNvSpPr>
      </xdr:nvSpPr>
      <xdr:spPr>
        <a:xfrm>
          <a:off x="714375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2581275</xdr:colOff>
      <xdr:row>11</xdr:row>
      <xdr:rowOff>0</xdr:rowOff>
    </xdr:from>
    <xdr:ext cx="47625" cy="219075"/>
    <xdr:sp fLocksText="0">
      <xdr:nvSpPr>
        <xdr:cNvPr id="8" name="8 CuadroTexto"/>
        <xdr:cNvSpPr txBox="1">
          <a:spLocks noChangeArrowheads="1"/>
        </xdr:cNvSpPr>
      </xdr:nvSpPr>
      <xdr:spPr>
        <a:xfrm>
          <a:off x="714375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2581275</xdr:colOff>
      <xdr:row>11</xdr:row>
      <xdr:rowOff>0</xdr:rowOff>
    </xdr:from>
    <xdr:ext cx="47625" cy="219075"/>
    <xdr:sp fLocksText="0">
      <xdr:nvSpPr>
        <xdr:cNvPr id="9" name="9 CuadroTexto"/>
        <xdr:cNvSpPr txBox="1">
          <a:spLocks noChangeArrowheads="1"/>
        </xdr:cNvSpPr>
      </xdr:nvSpPr>
      <xdr:spPr>
        <a:xfrm>
          <a:off x="714375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2581275</xdr:colOff>
      <xdr:row>11</xdr:row>
      <xdr:rowOff>0</xdr:rowOff>
    </xdr:from>
    <xdr:ext cx="47625" cy="219075"/>
    <xdr:sp fLocksText="0">
      <xdr:nvSpPr>
        <xdr:cNvPr id="10" name="10 CuadroTexto"/>
        <xdr:cNvSpPr txBox="1">
          <a:spLocks noChangeArrowheads="1"/>
        </xdr:cNvSpPr>
      </xdr:nvSpPr>
      <xdr:spPr>
        <a:xfrm>
          <a:off x="714375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2581275</xdr:colOff>
      <xdr:row>11</xdr:row>
      <xdr:rowOff>0</xdr:rowOff>
    </xdr:from>
    <xdr:ext cx="47625" cy="219075"/>
    <xdr:sp fLocksText="0">
      <xdr:nvSpPr>
        <xdr:cNvPr id="11" name="11 CuadroTexto"/>
        <xdr:cNvSpPr txBox="1">
          <a:spLocks noChangeArrowheads="1"/>
        </xdr:cNvSpPr>
      </xdr:nvSpPr>
      <xdr:spPr>
        <a:xfrm>
          <a:off x="714375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2581275</xdr:colOff>
      <xdr:row>11</xdr:row>
      <xdr:rowOff>0</xdr:rowOff>
    </xdr:from>
    <xdr:ext cx="47625" cy="219075"/>
    <xdr:sp fLocksText="0">
      <xdr:nvSpPr>
        <xdr:cNvPr id="12" name="12 CuadroTexto"/>
        <xdr:cNvSpPr txBox="1">
          <a:spLocks noChangeArrowheads="1"/>
        </xdr:cNvSpPr>
      </xdr:nvSpPr>
      <xdr:spPr>
        <a:xfrm>
          <a:off x="714375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2581275</xdr:colOff>
      <xdr:row>11</xdr:row>
      <xdr:rowOff>0</xdr:rowOff>
    </xdr:from>
    <xdr:ext cx="47625" cy="219075"/>
    <xdr:sp fLocksText="0">
      <xdr:nvSpPr>
        <xdr:cNvPr id="13" name="13 CuadroTexto"/>
        <xdr:cNvSpPr txBox="1">
          <a:spLocks noChangeArrowheads="1"/>
        </xdr:cNvSpPr>
      </xdr:nvSpPr>
      <xdr:spPr>
        <a:xfrm>
          <a:off x="714375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2581275</xdr:colOff>
      <xdr:row>11</xdr:row>
      <xdr:rowOff>0</xdr:rowOff>
    </xdr:from>
    <xdr:ext cx="47625" cy="219075"/>
    <xdr:sp fLocksText="0">
      <xdr:nvSpPr>
        <xdr:cNvPr id="14" name="14 CuadroTexto"/>
        <xdr:cNvSpPr txBox="1">
          <a:spLocks noChangeArrowheads="1"/>
        </xdr:cNvSpPr>
      </xdr:nvSpPr>
      <xdr:spPr>
        <a:xfrm>
          <a:off x="714375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2581275</xdr:colOff>
      <xdr:row>11</xdr:row>
      <xdr:rowOff>0</xdr:rowOff>
    </xdr:from>
    <xdr:ext cx="47625" cy="219075"/>
    <xdr:sp fLocksText="0">
      <xdr:nvSpPr>
        <xdr:cNvPr id="15" name="15 CuadroTexto"/>
        <xdr:cNvSpPr txBox="1">
          <a:spLocks noChangeArrowheads="1"/>
        </xdr:cNvSpPr>
      </xdr:nvSpPr>
      <xdr:spPr>
        <a:xfrm>
          <a:off x="714375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2581275</xdr:colOff>
      <xdr:row>11</xdr:row>
      <xdr:rowOff>0</xdr:rowOff>
    </xdr:from>
    <xdr:ext cx="47625" cy="219075"/>
    <xdr:sp fLocksText="0">
      <xdr:nvSpPr>
        <xdr:cNvPr id="16" name="16 CuadroTexto"/>
        <xdr:cNvSpPr txBox="1">
          <a:spLocks noChangeArrowheads="1"/>
        </xdr:cNvSpPr>
      </xdr:nvSpPr>
      <xdr:spPr>
        <a:xfrm>
          <a:off x="714375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2581275</xdr:colOff>
      <xdr:row>11</xdr:row>
      <xdr:rowOff>0</xdr:rowOff>
    </xdr:from>
    <xdr:ext cx="47625" cy="219075"/>
    <xdr:sp fLocksText="0">
      <xdr:nvSpPr>
        <xdr:cNvPr id="17" name="17 CuadroTexto"/>
        <xdr:cNvSpPr txBox="1">
          <a:spLocks noChangeArrowheads="1"/>
        </xdr:cNvSpPr>
      </xdr:nvSpPr>
      <xdr:spPr>
        <a:xfrm>
          <a:off x="714375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2581275</xdr:colOff>
      <xdr:row>11</xdr:row>
      <xdr:rowOff>0</xdr:rowOff>
    </xdr:from>
    <xdr:ext cx="47625" cy="219075"/>
    <xdr:sp fLocksText="0">
      <xdr:nvSpPr>
        <xdr:cNvPr id="18" name="18 CuadroTexto"/>
        <xdr:cNvSpPr txBox="1">
          <a:spLocks noChangeArrowheads="1"/>
        </xdr:cNvSpPr>
      </xdr:nvSpPr>
      <xdr:spPr>
        <a:xfrm>
          <a:off x="714375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2581275</xdr:colOff>
      <xdr:row>11</xdr:row>
      <xdr:rowOff>0</xdr:rowOff>
    </xdr:from>
    <xdr:ext cx="47625" cy="219075"/>
    <xdr:sp fLocksText="0">
      <xdr:nvSpPr>
        <xdr:cNvPr id="19" name="19 CuadroTexto"/>
        <xdr:cNvSpPr txBox="1">
          <a:spLocks noChangeArrowheads="1"/>
        </xdr:cNvSpPr>
      </xdr:nvSpPr>
      <xdr:spPr>
        <a:xfrm>
          <a:off x="714375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2581275</xdr:colOff>
      <xdr:row>11</xdr:row>
      <xdr:rowOff>0</xdr:rowOff>
    </xdr:from>
    <xdr:ext cx="47625" cy="219075"/>
    <xdr:sp fLocksText="0">
      <xdr:nvSpPr>
        <xdr:cNvPr id="20" name="20 CuadroTexto"/>
        <xdr:cNvSpPr txBox="1">
          <a:spLocks noChangeArrowheads="1"/>
        </xdr:cNvSpPr>
      </xdr:nvSpPr>
      <xdr:spPr>
        <a:xfrm>
          <a:off x="714375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2581275</xdr:colOff>
      <xdr:row>11</xdr:row>
      <xdr:rowOff>0</xdr:rowOff>
    </xdr:from>
    <xdr:ext cx="47625" cy="219075"/>
    <xdr:sp fLocksText="0">
      <xdr:nvSpPr>
        <xdr:cNvPr id="21" name="21 CuadroTexto"/>
        <xdr:cNvSpPr txBox="1">
          <a:spLocks noChangeArrowheads="1"/>
        </xdr:cNvSpPr>
      </xdr:nvSpPr>
      <xdr:spPr>
        <a:xfrm>
          <a:off x="714375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2581275</xdr:colOff>
      <xdr:row>11</xdr:row>
      <xdr:rowOff>0</xdr:rowOff>
    </xdr:from>
    <xdr:ext cx="47625" cy="219075"/>
    <xdr:sp fLocksText="0">
      <xdr:nvSpPr>
        <xdr:cNvPr id="22" name="22 CuadroTexto"/>
        <xdr:cNvSpPr txBox="1">
          <a:spLocks noChangeArrowheads="1"/>
        </xdr:cNvSpPr>
      </xdr:nvSpPr>
      <xdr:spPr>
        <a:xfrm>
          <a:off x="714375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2581275</xdr:colOff>
      <xdr:row>11</xdr:row>
      <xdr:rowOff>0</xdr:rowOff>
    </xdr:from>
    <xdr:ext cx="47625" cy="219075"/>
    <xdr:sp fLocksText="0">
      <xdr:nvSpPr>
        <xdr:cNvPr id="23" name="23 CuadroTexto"/>
        <xdr:cNvSpPr txBox="1">
          <a:spLocks noChangeArrowheads="1"/>
        </xdr:cNvSpPr>
      </xdr:nvSpPr>
      <xdr:spPr>
        <a:xfrm>
          <a:off x="714375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2581275</xdr:colOff>
      <xdr:row>11</xdr:row>
      <xdr:rowOff>0</xdr:rowOff>
    </xdr:from>
    <xdr:ext cx="47625" cy="219075"/>
    <xdr:sp fLocksText="0">
      <xdr:nvSpPr>
        <xdr:cNvPr id="24" name="24 CuadroTexto"/>
        <xdr:cNvSpPr txBox="1">
          <a:spLocks noChangeArrowheads="1"/>
        </xdr:cNvSpPr>
      </xdr:nvSpPr>
      <xdr:spPr>
        <a:xfrm>
          <a:off x="714375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2581275</xdr:colOff>
      <xdr:row>11</xdr:row>
      <xdr:rowOff>0</xdr:rowOff>
    </xdr:from>
    <xdr:ext cx="47625" cy="219075"/>
    <xdr:sp fLocksText="0">
      <xdr:nvSpPr>
        <xdr:cNvPr id="25" name="25 CuadroTexto"/>
        <xdr:cNvSpPr txBox="1">
          <a:spLocks noChangeArrowheads="1"/>
        </xdr:cNvSpPr>
      </xdr:nvSpPr>
      <xdr:spPr>
        <a:xfrm>
          <a:off x="714375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2581275</xdr:colOff>
      <xdr:row>11</xdr:row>
      <xdr:rowOff>0</xdr:rowOff>
    </xdr:from>
    <xdr:ext cx="47625" cy="219075"/>
    <xdr:sp fLocksText="0">
      <xdr:nvSpPr>
        <xdr:cNvPr id="26" name="26 CuadroTexto"/>
        <xdr:cNvSpPr txBox="1">
          <a:spLocks noChangeArrowheads="1"/>
        </xdr:cNvSpPr>
      </xdr:nvSpPr>
      <xdr:spPr>
        <a:xfrm>
          <a:off x="714375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2581275</xdr:colOff>
      <xdr:row>11</xdr:row>
      <xdr:rowOff>0</xdr:rowOff>
    </xdr:from>
    <xdr:ext cx="47625" cy="219075"/>
    <xdr:sp fLocksText="0">
      <xdr:nvSpPr>
        <xdr:cNvPr id="27" name="27 CuadroTexto"/>
        <xdr:cNvSpPr txBox="1">
          <a:spLocks noChangeArrowheads="1"/>
        </xdr:cNvSpPr>
      </xdr:nvSpPr>
      <xdr:spPr>
        <a:xfrm>
          <a:off x="714375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2581275</xdr:colOff>
      <xdr:row>11</xdr:row>
      <xdr:rowOff>0</xdr:rowOff>
    </xdr:from>
    <xdr:ext cx="47625" cy="219075"/>
    <xdr:sp fLocksText="0">
      <xdr:nvSpPr>
        <xdr:cNvPr id="28" name="28 CuadroTexto"/>
        <xdr:cNvSpPr txBox="1">
          <a:spLocks noChangeArrowheads="1"/>
        </xdr:cNvSpPr>
      </xdr:nvSpPr>
      <xdr:spPr>
        <a:xfrm>
          <a:off x="714375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2581275</xdr:colOff>
      <xdr:row>11</xdr:row>
      <xdr:rowOff>0</xdr:rowOff>
    </xdr:from>
    <xdr:ext cx="47625" cy="219075"/>
    <xdr:sp fLocksText="0">
      <xdr:nvSpPr>
        <xdr:cNvPr id="29" name="29 CuadroTexto"/>
        <xdr:cNvSpPr txBox="1">
          <a:spLocks noChangeArrowheads="1"/>
        </xdr:cNvSpPr>
      </xdr:nvSpPr>
      <xdr:spPr>
        <a:xfrm>
          <a:off x="714375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2581275</xdr:colOff>
      <xdr:row>11</xdr:row>
      <xdr:rowOff>0</xdr:rowOff>
    </xdr:from>
    <xdr:ext cx="47625" cy="219075"/>
    <xdr:sp fLocksText="0">
      <xdr:nvSpPr>
        <xdr:cNvPr id="30" name="30 CuadroTexto"/>
        <xdr:cNvSpPr txBox="1">
          <a:spLocks noChangeArrowheads="1"/>
        </xdr:cNvSpPr>
      </xdr:nvSpPr>
      <xdr:spPr>
        <a:xfrm>
          <a:off x="714375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2581275</xdr:colOff>
      <xdr:row>11</xdr:row>
      <xdr:rowOff>0</xdr:rowOff>
    </xdr:from>
    <xdr:ext cx="47625" cy="219075"/>
    <xdr:sp fLocksText="0">
      <xdr:nvSpPr>
        <xdr:cNvPr id="31" name="31 CuadroTexto"/>
        <xdr:cNvSpPr txBox="1">
          <a:spLocks noChangeArrowheads="1"/>
        </xdr:cNvSpPr>
      </xdr:nvSpPr>
      <xdr:spPr>
        <a:xfrm>
          <a:off x="714375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2581275</xdr:colOff>
      <xdr:row>11</xdr:row>
      <xdr:rowOff>0</xdr:rowOff>
    </xdr:from>
    <xdr:ext cx="47625" cy="219075"/>
    <xdr:sp fLocksText="0">
      <xdr:nvSpPr>
        <xdr:cNvPr id="32" name="32 CuadroTexto"/>
        <xdr:cNvSpPr txBox="1">
          <a:spLocks noChangeArrowheads="1"/>
        </xdr:cNvSpPr>
      </xdr:nvSpPr>
      <xdr:spPr>
        <a:xfrm>
          <a:off x="714375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2581275</xdr:colOff>
      <xdr:row>11</xdr:row>
      <xdr:rowOff>0</xdr:rowOff>
    </xdr:from>
    <xdr:ext cx="47625" cy="219075"/>
    <xdr:sp fLocksText="0">
      <xdr:nvSpPr>
        <xdr:cNvPr id="33" name="33 CuadroTexto"/>
        <xdr:cNvSpPr txBox="1">
          <a:spLocks noChangeArrowheads="1"/>
        </xdr:cNvSpPr>
      </xdr:nvSpPr>
      <xdr:spPr>
        <a:xfrm>
          <a:off x="714375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2581275</xdr:colOff>
      <xdr:row>11</xdr:row>
      <xdr:rowOff>0</xdr:rowOff>
    </xdr:from>
    <xdr:ext cx="47625" cy="219075"/>
    <xdr:sp fLocksText="0">
      <xdr:nvSpPr>
        <xdr:cNvPr id="34" name="34 CuadroTexto"/>
        <xdr:cNvSpPr txBox="1">
          <a:spLocks noChangeArrowheads="1"/>
        </xdr:cNvSpPr>
      </xdr:nvSpPr>
      <xdr:spPr>
        <a:xfrm>
          <a:off x="714375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2581275</xdr:colOff>
      <xdr:row>11</xdr:row>
      <xdr:rowOff>0</xdr:rowOff>
    </xdr:from>
    <xdr:ext cx="47625" cy="219075"/>
    <xdr:sp fLocksText="0">
      <xdr:nvSpPr>
        <xdr:cNvPr id="35" name="35 CuadroTexto"/>
        <xdr:cNvSpPr txBox="1">
          <a:spLocks noChangeArrowheads="1"/>
        </xdr:cNvSpPr>
      </xdr:nvSpPr>
      <xdr:spPr>
        <a:xfrm>
          <a:off x="714375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2581275</xdr:colOff>
      <xdr:row>11</xdr:row>
      <xdr:rowOff>0</xdr:rowOff>
    </xdr:from>
    <xdr:ext cx="47625" cy="219075"/>
    <xdr:sp fLocksText="0">
      <xdr:nvSpPr>
        <xdr:cNvPr id="36" name="36 CuadroTexto"/>
        <xdr:cNvSpPr txBox="1">
          <a:spLocks noChangeArrowheads="1"/>
        </xdr:cNvSpPr>
      </xdr:nvSpPr>
      <xdr:spPr>
        <a:xfrm>
          <a:off x="714375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2581275</xdr:colOff>
      <xdr:row>11</xdr:row>
      <xdr:rowOff>0</xdr:rowOff>
    </xdr:from>
    <xdr:ext cx="47625" cy="219075"/>
    <xdr:sp fLocksText="0">
      <xdr:nvSpPr>
        <xdr:cNvPr id="37" name="37 CuadroTexto"/>
        <xdr:cNvSpPr txBox="1">
          <a:spLocks noChangeArrowheads="1"/>
        </xdr:cNvSpPr>
      </xdr:nvSpPr>
      <xdr:spPr>
        <a:xfrm>
          <a:off x="714375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2581275</xdr:colOff>
      <xdr:row>11</xdr:row>
      <xdr:rowOff>0</xdr:rowOff>
    </xdr:from>
    <xdr:ext cx="47625" cy="219075"/>
    <xdr:sp fLocksText="0">
      <xdr:nvSpPr>
        <xdr:cNvPr id="38" name="38 CuadroTexto"/>
        <xdr:cNvSpPr txBox="1">
          <a:spLocks noChangeArrowheads="1"/>
        </xdr:cNvSpPr>
      </xdr:nvSpPr>
      <xdr:spPr>
        <a:xfrm>
          <a:off x="714375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2581275</xdr:colOff>
      <xdr:row>11</xdr:row>
      <xdr:rowOff>0</xdr:rowOff>
    </xdr:from>
    <xdr:ext cx="47625" cy="219075"/>
    <xdr:sp fLocksText="0">
      <xdr:nvSpPr>
        <xdr:cNvPr id="39" name="39 CuadroTexto"/>
        <xdr:cNvSpPr txBox="1">
          <a:spLocks noChangeArrowheads="1"/>
        </xdr:cNvSpPr>
      </xdr:nvSpPr>
      <xdr:spPr>
        <a:xfrm>
          <a:off x="714375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2581275</xdr:colOff>
      <xdr:row>11</xdr:row>
      <xdr:rowOff>0</xdr:rowOff>
    </xdr:from>
    <xdr:ext cx="47625" cy="219075"/>
    <xdr:sp fLocksText="0">
      <xdr:nvSpPr>
        <xdr:cNvPr id="40" name="40 CuadroTexto"/>
        <xdr:cNvSpPr txBox="1">
          <a:spLocks noChangeArrowheads="1"/>
        </xdr:cNvSpPr>
      </xdr:nvSpPr>
      <xdr:spPr>
        <a:xfrm>
          <a:off x="714375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2581275</xdr:colOff>
      <xdr:row>11</xdr:row>
      <xdr:rowOff>0</xdr:rowOff>
    </xdr:from>
    <xdr:ext cx="47625" cy="219075"/>
    <xdr:sp fLocksText="0">
      <xdr:nvSpPr>
        <xdr:cNvPr id="41" name="41 CuadroTexto"/>
        <xdr:cNvSpPr txBox="1">
          <a:spLocks noChangeArrowheads="1"/>
        </xdr:cNvSpPr>
      </xdr:nvSpPr>
      <xdr:spPr>
        <a:xfrm>
          <a:off x="714375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2581275</xdr:colOff>
      <xdr:row>11</xdr:row>
      <xdr:rowOff>0</xdr:rowOff>
    </xdr:from>
    <xdr:ext cx="47625" cy="219075"/>
    <xdr:sp fLocksText="0">
      <xdr:nvSpPr>
        <xdr:cNvPr id="42" name="42 CuadroTexto"/>
        <xdr:cNvSpPr txBox="1">
          <a:spLocks noChangeArrowheads="1"/>
        </xdr:cNvSpPr>
      </xdr:nvSpPr>
      <xdr:spPr>
        <a:xfrm>
          <a:off x="714375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2581275</xdr:colOff>
      <xdr:row>11</xdr:row>
      <xdr:rowOff>0</xdr:rowOff>
    </xdr:from>
    <xdr:ext cx="47625" cy="219075"/>
    <xdr:sp fLocksText="0">
      <xdr:nvSpPr>
        <xdr:cNvPr id="43" name="43 CuadroTexto"/>
        <xdr:cNvSpPr txBox="1">
          <a:spLocks noChangeArrowheads="1"/>
        </xdr:cNvSpPr>
      </xdr:nvSpPr>
      <xdr:spPr>
        <a:xfrm>
          <a:off x="714375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2581275</xdr:colOff>
      <xdr:row>11</xdr:row>
      <xdr:rowOff>0</xdr:rowOff>
    </xdr:from>
    <xdr:ext cx="47625" cy="219075"/>
    <xdr:sp fLocksText="0">
      <xdr:nvSpPr>
        <xdr:cNvPr id="44" name="44 CuadroTexto"/>
        <xdr:cNvSpPr txBox="1">
          <a:spLocks noChangeArrowheads="1"/>
        </xdr:cNvSpPr>
      </xdr:nvSpPr>
      <xdr:spPr>
        <a:xfrm>
          <a:off x="714375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2581275</xdr:colOff>
      <xdr:row>11</xdr:row>
      <xdr:rowOff>0</xdr:rowOff>
    </xdr:from>
    <xdr:ext cx="47625" cy="219075"/>
    <xdr:sp fLocksText="0">
      <xdr:nvSpPr>
        <xdr:cNvPr id="45" name="45 CuadroTexto"/>
        <xdr:cNvSpPr txBox="1">
          <a:spLocks noChangeArrowheads="1"/>
        </xdr:cNvSpPr>
      </xdr:nvSpPr>
      <xdr:spPr>
        <a:xfrm>
          <a:off x="7143750"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18</xdr:row>
      <xdr:rowOff>0</xdr:rowOff>
    </xdr:from>
    <xdr:ext cx="47625" cy="219075"/>
    <xdr:sp fLocksText="0">
      <xdr:nvSpPr>
        <xdr:cNvPr id="46" name="46 CuadroTexto"/>
        <xdr:cNvSpPr txBox="1">
          <a:spLocks noChangeArrowheads="1"/>
        </xdr:cNvSpPr>
      </xdr:nvSpPr>
      <xdr:spPr>
        <a:xfrm>
          <a:off x="8372475" y="39243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27</xdr:row>
      <xdr:rowOff>0</xdr:rowOff>
    </xdr:from>
    <xdr:ext cx="47625" cy="228600"/>
    <xdr:sp fLocksText="0">
      <xdr:nvSpPr>
        <xdr:cNvPr id="47" name="47 CuadroTexto"/>
        <xdr:cNvSpPr txBox="1">
          <a:spLocks noChangeArrowheads="1"/>
        </xdr:cNvSpPr>
      </xdr:nvSpPr>
      <xdr:spPr>
        <a:xfrm>
          <a:off x="8372475" y="7200900"/>
          <a:ext cx="4762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27</xdr:row>
      <xdr:rowOff>0</xdr:rowOff>
    </xdr:from>
    <xdr:ext cx="47625" cy="228600"/>
    <xdr:sp fLocksText="0">
      <xdr:nvSpPr>
        <xdr:cNvPr id="48" name="48 CuadroTexto"/>
        <xdr:cNvSpPr txBox="1">
          <a:spLocks noChangeArrowheads="1"/>
        </xdr:cNvSpPr>
      </xdr:nvSpPr>
      <xdr:spPr>
        <a:xfrm>
          <a:off x="8372475" y="7200900"/>
          <a:ext cx="4762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27</xdr:row>
      <xdr:rowOff>0</xdr:rowOff>
    </xdr:from>
    <xdr:ext cx="47625" cy="228600"/>
    <xdr:sp fLocksText="0">
      <xdr:nvSpPr>
        <xdr:cNvPr id="49" name="49 CuadroTexto"/>
        <xdr:cNvSpPr txBox="1">
          <a:spLocks noChangeArrowheads="1"/>
        </xdr:cNvSpPr>
      </xdr:nvSpPr>
      <xdr:spPr>
        <a:xfrm>
          <a:off x="8372475" y="7200900"/>
          <a:ext cx="4762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35</xdr:row>
      <xdr:rowOff>85725</xdr:rowOff>
    </xdr:from>
    <xdr:ext cx="47625" cy="142875"/>
    <xdr:sp fLocksText="0">
      <xdr:nvSpPr>
        <xdr:cNvPr id="50" name="50 CuadroTexto"/>
        <xdr:cNvSpPr txBox="1">
          <a:spLocks noChangeArrowheads="1"/>
        </xdr:cNvSpPr>
      </xdr:nvSpPr>
      <xdr:spPr>
        <a:xfrm>
          <a:off x="8372475" y="10563225"/>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16</xdr:row>
      <xdr:rowOff>0</xdr:rowOff>
    </xdr:from>
    <xdr:ext cx="47625" cy="123825"/>
    <xdr:sp fLocksText="0">
      <xdr:nvSpPr>
        <xdr:cNvPr id="51" name="51 CuadroTexto"/>
        <xdr:cNvSpPr txBox="1">
          <a:spLocks noChangeArrowheads="1"/>
        </xdr:cNvSpPr>
      </xdr:nvSpPr>
      <xdr:spPr>
        <a:xfrm>
          <a:off x="8372475" y="3505200"/>
          <a:ext cx="47625"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52" name="52 CuadroTexto"/>
        <xdr:cNvSpPr txBox="1">
          <a:spLocks noChangeArrowheads="1"/>
        </xdr:cNvSpPr>
      </xdr:nvSpPr>
      <xdr:spPr>
        <a:xfrm>
          <a:off x="8372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53" name="53 CuadroTexto"/>
        <xdr:cNvSpPr txBox="1">
          <a:spLocks noChangeArrowheads="1"/>
        </xdr:cNvSpPr>
      </xdr:nvSpPr>
      <xdr:spPr>
        <a:xfrm>
          <a:off x="8372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54" name="54 CuadroTexto"/>
        <xdr:cNvSpPr txBox="1">
          <a:spLocks noChangeArrowheads="1"/>
        </xdr:cNvSpPr>
      </xdr:nvSpPr>
      <xdr:spPr>
        <a:xfrm>
          <a:off x="8372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55" name="55 CuadroTexto"/>
        <xdr:cNvSpPr txBox="1">
          <a:spLocks noChangeArrowheads="1"/>
        </xdr:cNvSpPr>
      </xdr:nvSpPr>
      <xdr:spPr>
        <a:xfrm>
          <a:off x="8372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18</xdr:row>
      <xdr:rowOff>0</xdr:rowOff>
    </xdr:from>
    <xdr:ext cx="47625" cy="219075"/>
    <xdr:sp fLocksText="0">
      <xdr:nvSpPr>
        <xdr:cNvPr id="56" name="56 CuadroTexto"/>
        <xdr:cNvSpPr txBox="1">
          <a:spLocks noChangeArrowheads="1"/>
        </xdr:cNvSpPr>
      </xdr:nvSpPr>
      <xdr:spPr>
        <a:xfrm>
          <a:off x="8372475" y="39243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16</xdr:row>
      <xdr:rowOff>0</xdr:rowOff>
    </xdr:from>
    <xdr:ext cx="47625" cy="133350"/>
    <xdr:sp fLocksText="0">
      <xdr:nvSpPr>
        <xdr:cNvPr id="57" name="57 CuadroTexto"/>
        <xdr:cNvSpPr txBox="1">
          <a:spLocks noChangeArrowheads="1"/>
        </xdr:cNvSpPr>
      </xdr:nvSpPr>
      <xdr:spPr>
        <a:xfrm>
          <a:off x="8372475" y="3505200"/>
          <a:ext cx="47625" cy="133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58" name="58 CuadroTexto"/>
        <xdr:cNvSpPr txBox="1">
          <a:spLocks noChangeArrowheads="1"/>
        </xdr:cNvSpPr>
      </xdr:nvSpPr>
      <xdr:spPr>
        <a:xfrm>
          <a:off x="8372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59" name="59 CuadroTexto"/>
        <xdr:cNvSpPr txBox="1">
          <a:spLocks noChangeArrowheads="1"/>
        </xdr:cNvSpPr>
      </xdr:nvSpPr>
      <xdr:spPr>
        <a:xfrm>
          <a:off x="8372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60" name="60 CuadroTexto"/>
        <xdr:cNvSpPr txBox="1">
          <a:spLocks noChangeArrowheads="1"/>
        </xdr:cNvSpPr>
      </xdr:nvSpPr>
      <xdr:spPr>
        <a:xfrm>
          <a:off x="8372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61" name="61 CuadroTexto"/>
        <xdr:cNvSpPr txBox="1">
          <a:spLocks noChangeArrowheads="1"/>
        </xdr:cNvSpPr>
      </xdr:nvSpPr>
      <xdr:spPr>
        <a:xfrm>
          <a:off x="8372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27</xdr:row>
      <xdr:rowOff>0</xdr:rowOff>
    </xdr:from>
    <xdr:ext cx="47625" cy="276225"/>
    <xdr:sp fLocksText="0">
      <xdr:nvSpPr>
        <xdr:cNvPr id="62" name="62 CuadroTexto"/>
        <xdr:cNvSpPr txBox="1">
          <a:spLocks noChangeArrowheads="1"/>
        </xdr:cNvSpPr>
      </xdr:nvSpPr>
      <xdr:spPr>
        <a:xfrm>
          <a:off x="8372475" y="7200900"/>
          <a:ext cx="47625"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27</xdr:row>
      <xdr:rowOff>0</xdr:rowOff>
    </xdr:from>
    <xdr:ext cx="47625" cy="276225"/>
    <xdr:sp fLocksText="0">
      <xdr:nvSpPr>
        <xdr:cNvPr id="63" name="63 CuadroTexto"/>
        <xdr:cNvSpPr txBox="1">
          <a:spLocks noChangeArrowheads="1"/>
        </xdr:cNvSpPr>
      </xdr:nvSpPr>
      <xdr:spPr>
        <a:xfrm>
          <a:off x="8372475" y="7200900"/>
          <a:ext cx="47625"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37</xdr:row>
      <xdr:rowOff>0</xdr:rowOff>
    </xdr:from>
    <xdr:ext cx="47625" cy="219075"/>
    <xdr:sp fLocksText="0">
      <xdr:nvSpPr>
        <xdr:cNvPr id="64" name="64 CuadroTexto"/>
        <xdr:cNvSpPr txBox="1">
          <a:spLocks noChangeArrowheads="1"/>
        </xdr:cNvSpPr>
      </xdr:nvSpPr>
      <xdr:spPr>
        <a:xfrm>
          <a:off x="8372475" y="110490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27</xdr:row>
      <xdr:rowOff>0</xdr:rowOff>
    </xdr:from>
    <xdr:ext cx="47625" cy="228600"/>
    <xdr:sp fLocksText="0">
      <xdr:nvSpPr>
        <xdr:cNvPr id="65" name="65 CuadroTexto"/>
        <xdr:cNvSpPr txBox="1">
          <a:spLocks noChangeArrowheads="1"/>
        </xdr:cNvSpPr>
      </xdr:nvSpPr>
      <xdr:spPr>
        <a:xfrm>
          <a:off x="8372475" y="7200900"/>
          <a:ext cx="4762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35</xdr:row>
      <xdr:rowOff>85725</xdr:rowOff>
    </xdr:from>
    <xdr:ext cx="47625" cy="142875"/>
    <xdr:sp fLocksText="0">
      <xdr:nvSpPr>
        <xdr:cNvPr id="66" name="66 CuadroTexto"/>
        <xdr:cNvSpPr txBox="1">
          <a:spLocks noChangeArrowheads="1"/>
        </xdr:cNvSpPr>
      </xdr:nvSpPr>
      <xdr:spPr>
        <a:xfrm>
          <a:off x="8372475" y="10563225"/>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42</xdr:row>
      <xdr:rowOff>0</xdr:rowOff>
    </xdr:from>
    <xdr:ext cx="47625" cy="171450"/>
    <xdr:sp fLocksText="0">
      <xdr:nvSpPr>
        <xdr:cNvPr id="67" name="67 CuadroTexto"/>
        <xdr:cNvSpPr txBox="1">
          <a:spLocks noChangeArrowheads="1"/>
        </xdr:cNvSpPr>
      </xdr:nvSpPr>
      <xdr:spPr>
        <a:xfrm>
          <a:off x="8372475" y="14820900"/>
          <a:ext cx="4762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42</xdr:row>
      <xdr:rowOff>0</xdr:rowOff>
    </xdr:from>
    <xdr:ext cx="47625" cy="171450"/>
    <xdr:sp fLocksText="0">
      <xdr:nvSpPr>
        <xdr:cNvPr id="68" name="68 CuadroTexto"/>
        <xdr:cNvSpPr txBox="1">
          <a:spLocks noChangeArrowheads="1"/>
        </xdr:cNvSpPr>
      </xdr:nvSpPr>
      <xdr:spPr>
        <a:xfrm>
          <a:off x="8372475" y="14820900"/>
          <a:ext cx="4762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42</xdr:row>
      <xdr:rowOff>0</xdr:rowOff>
    </xdr:from>
    <xdr:ext cx="47625" cy="171450"/>
    <xdr:sp fLocksText="0">
      <xdr:nvSpPr>
        <xdr:cNvPr id="69" name="69 CuadroTexto"/>
        <xdr:cNvSpPr txBox="1">
          <a:spLocks noChangeArrowheads="1"/>
        </xdr:cNvSpPr>
      </xdr:nvSpPr>
      <xdr:spPr>
        <a:xfrm>
          <a:off x="8372475" y="14820900"/>
          <a:ext cx="47625"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19</xdr:row>
      <xdr:rowOff>0</xdr:rowOff>
    </xdr:from>
    <xdr:ext cx="47625" cy="219075"/>
    <xdr:sp fLocksText="0">
      <xdr:nvSpPr>
        <xdr:cNvPr id="70" name="70 CuadroTexto"/>
        <xdr:cNvSpPr txBox="1">
          <a:spLocks noChangeArrowheads="1"/>
        </xdr:cNvSpPr>
      </xdr:nvSpPr>
      <xdr:spPr>
        <a:xfrm>
          <a:off x="8372475" y="41529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52</xdr:row>
      <xdr:rowOff>0</xdr:rowOff>
    </xdr:from>
    <xdr:ext cx="47625" cy="180975"/>
    <xdr:sp fLocksText="0">
      <xdr:nvSpPr>
        <xdr:cNvPr id="71" name="71 CuadroTexto"/>
        <xdr:cNvSpPr txBox="1">
          <a:spLocks noChangeArrowheads="1"/>
        </xdr:cNvSpPr>
      </xdr:nvSpPr>
      <xdr:spPr>
        <a:xfrm>
          <a:off x="8372475" y="20078700"/>
          <a:ext cx="476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52</xdr:row>
      <xdr:rowOff>0</xdr:rowOff>
    </xdr:from>
    <xdr:ext cx="47625" cy="180975"/>
    <xdr:sp fLocksText="0">
      <xdr:nvSpPr>
        <xdr:cNvPr id="72" name="72 CuadroTexto"/>
        <xdr:cNvSpPr txBox="1">
          <a:spLocks noChangeArrowheads="1"/>
        </xdr:cNvSpPr>
      </xdr:nvSpPr>
      <xdr:spPr>
        <a:xfrm>
          <a:off x="8372475" y="20078700"/>
          <a:ext cx="476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52</xdr:row>
      <xdr:rowOff>0</xdr:rowOff>
    </xdr:from>
    <xdr:ext cx="47625" cy="180975"/>
    <xdr:sp fLocksText="0">
      <xdr:nvSpPr>
        <xdr:cNvPr id="73" name="73 CuadroTexto"/>
        <xdr:cNvSpPr txBox="1">
          <a:spLocks noChangeArrowheads="1"/>
        </xdr:cNvSpPr>
      </xdr:nvSpPr>
      <xdr:spPr>
        <a:xfrm>
          <a:off x="8372475" y="20078700"/>
          <a:ext cx="476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52</xdr:row>
      <xdr:rowOff>95250</xdr:rowOff>
    </xdr:from>
    <xdr:ext cx="47625" cy="180975"/>
    <xdr:sp fLocksText="0">
      <xdr:nvSpPr>
        <xdr:cNvPr id="74" name="74 CuadroTexto"/>
        <xdr:cNvSpPr txBox="1">
          <a:spLocks noChangeArrowheads="1"/>
        </xdr:cNvSpPr>
      </xdr:nvSpPr>
      <xdr:spPr>
        <a:xfrm>
          <a:off x="8372475" y="20173950"/>
          <a:ext cx="476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18</xdr:row>
      <xdr:rowOff>0</xdr:rowOff>
    </xdr:from>
    <xdr:ext cx="47625" cy="219075"/>
    <xdr:sp fLocksText="0">
      <xdr:nvSpPr>
        <xdr:cNvPr id="75" name="75 CuadroTexto"/>
        <xdr:cNvSpPr txBox="1">
          <a:spLocks noChangeArrowheads="1"/>
        </xdr:cNvSpPr>
      </xdr:nvSpPr>
      <xdr:spPr>
        <a:xfrm>
          <a:off x="8372475" y="39243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76" name="76 CuadroTexto"/>
        <xdr:cNvSpPr txBox="1">
          <a:spLocks noChangeArrowheads="1"/>
        </xdr:cNvSpPr>
      </xdr:nvSpPr>
      <xdr:spPr>
        <a:xfrm>
          <a:off x="8372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77" name="77 CuadroTexto"/>
        <xdr:cNvSpPr txBox="1">
          <a:spLocks noChangeArrowheads="1"/>
        </xdr:cNvSpPr>
      </xdr:nvSpPr>
      <xdr:spPr>
        <a:xfrm>
          <a:off x="8372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78" name="78 CuadroTexto"/>
        <xdr:cNvSpPr txBox="1">
          <a:spLocks noChangeArrowheads="1"/>
        </xdr:cNvSpPr>
      </xdr:nvSpPr>
      <xdr:spPr>
        <a:xfrm>
          <a:off x="8372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79" name="79 CuadroTexto"/>
        <xdr:cNvSpPr txBox="1">
          <a:spLocks noChangeArrowheads="1"/>
        </xdr:cNvSpPr>
      </xdr:nvSpPr>
      <xdr:spPr>
        <a:xfrm>
          <a:off x="8372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19</xdr:row>
      <xdr:rowOff>0</xdr:rowOff>
    </xdr:from>
    <xdr:ext cx="47625" cy="219075"/>
    <xdr:sp fLocksText="0">
      <xdr:nvSpPr>
        <xdr:cNvPr id="80" name="80 CuadroTexto"/>
        <xdr:cNvSpPr txBox="1">
          <a:spLocks noChangeArrowheads="1"/>
        </xdr:cNvSpPr>
      </xdr:nvSpPr>
      <xdr:spPr>
        <a:xfrm>
          <a:off x="8372475" y="41529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18</xdr:row>
      <xdr:rowOff>0</xdr:rowOff>
    </xdr:from>
    <xdr:ext cx="47625" cy="219075"/>
    <xdr:sp fLocksText="0">
      <xdr:nvSpPr>
        <xdr:cNvPr id="81" name="81 CuadroTexto"/>
        <xdr:cNvSpPr txBox="1">
          <a:spLocks noChangeArrowheads="1"/>
        </xdr:cNvSpPr>
      </xdr:nvSpPr>
      <xdr:spPr>
        <a:xfrm>
          <a:off x="8372475" y="39243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82" name="82 CuadroTexto"/>
        <xdr:cNvSpPr txBox="1">
          <a:spLocks noChangeArrowheads="1"/>
        </xdr:cNvSpPr>
      </xdr:nvSpPr>
      <xdr:spPr>
        <a:xfrm>
          <a:off x="8372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83" name="83 CuadroTexto"/>
        <xdr:cNvSpPr txBox="1">
          <a:spLocks noChangeArrowheads="1"/>
        </xdr:cNvSpPr>
      </xdr:nvSpPr>
      <xdr:spPr>
        <a:xfrm>
          <a:off x="8372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84" name="84 CuadroTexto"/>
        <xdr:cNvSpPr txBox="1">
          <a:spLocks noChangeArrowheads="1"/>
        </xdr:cNvSpPr>
      </xdr:nvSpPr>
      <xdr:spPr>
        <a:xfrm>
          <a:off x="8372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85" name="85 CuadroTexto"/>
        <xdr:cNvSpPr txBox="1">
          <a:spLocks noChangeArrowheads="1"/>
        </xdr:cNvSpPr>
      </xdr:nvSpPr>
      <xdr:spPr>
        <a:xfrm>
          <a:off x="8372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27</xdr:row>
      <xdr:rowOff>0</xdr:rowOff>
    </xdr:from>
    <xdr:ext cx="47625" cy="276225"/>
    <xdr:sp fLocksText="0">
      <xdr:nvSpPr>
        <xdr:cNvPr id="86" name="86 CuadroTexto"/>
        <xdr:cNvSpPr txBox="1">
          <a:spLocks noChangeArrowheads="1"/>
        </xdr:cNvSpPr>
      </xdr:nvSpPr>
      <xdr:spPr>
        <a:xfrm>
          <a:off x="8372475" y="7200900"/>
          <a:ext cx="47625"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27</xdr:row>
      <xdr:rowOff>0</xdr:rowOff>
    </xdr:from>
    <xdr:ext cx="47625" cy="276225"/>
    <xdr:sp fLocksText="0">
      <xdr:nvSpPr>
        <xdr:cNvPr id="87" name="87 CuadroTexto"/>
        <xdr:cNvSpPr txBox="1">
          <a:spLocks noChangeArrowheads="1"/>
        </xdr:cNvSpPr>
      </xdr:nvSpPr>
      <xdr:spPr>
        <a:xfrm>
          <a:off x="8372475" y="7200900"/>
          <a:ext cx="47625"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53</xdr:row>
      <xdr:rowOff>0</xdr:rowOff>
    </xdr:from>
    <xdr:ext cx="47625" cy="219075"/>
    <xdr:sp fLocksText="0">
      <xdr:nvSpPr>
        <xdr:cNvPr id="88" name="88 CuadroTexto"/>
        <xdr:cNvSpPr txBox="1">
          <a:spLocks noChangeArrowheads="1"/>
        </xdr:cNvSpPr>
      </xdr:nvSpPr>
      <xdr:spPr>
        <a:xfrm>
          <a:off x="8372475" y="203073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52</xdr:row>
      <xdr:rowOff>0</xdr:rowOff>
    </xdr:from>
    <xdr:ext cx="47625" cy="180975"/>
    <xdr:sp fLocksText="0">
      <xdr:nvSpPr>
        <xdr:cNvPr id="89" name="89 CuadroTexto"/>
        <xdr:cNvSpPr txBox="1">
          <a:spLocks noChangeArrowheads="1"/>
        </xdr:cNvSpPr>
      </xdr:nvSpPr>
      <xdr:spPr>
        <a:xfrm>
          <a:off x="8372475" y="20078700"/>
          <a:ext cx="476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52</xdr:row>
      <xdr:rowOff>95250</xdr:rowOff>
    </xdr:from>
    <xdr:ext cx="47625" cy="180975"/>
    <xdr:sp fLocksText="0">
      <xdr:nvSpPr>
        <xdr:cNvPr id="90" name="90 CuadroTexto"/>
        <xdr:cNvSpPr txBox="1">
          <a:spLocks noChangeArrowheads="1"/>
        </xdr:cNvSpPr>
      </xdr:nvSpPr>
      <xdr:spPr>
        <a:xfrm>
          <a:off x="8372475" y="20173950"/>
          <a:ext cx="476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59</xdr:row>
      <xdr:rowOff>0</xdr:rowOff>
    </xdr:from>
    <xdr:ext cx="47625" cy="219075"/>
    <xdr:sp fLocksText="0">
      <xdr:nvSpPr>
        <xdr:cNvPr id="91" name="91 CuadroTexto"/>
        <xdr:cNvSpPr txBox="1">
          <a:spLocks noChangeArrowheads="1"/>
        </xdr:cNvSpPr>
      </xdr:nvSpPr>
      <xdr:spPr>
        <a:xfrm>
          <a:off x="8372475" y="224790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59</xdr:row>
      <xdr:rowOff>0</xdr:rowOff>
    </xdr:from>
    <xdr:ext cx="47625" cy="219075"/>
    <xdr:sp fLocksText="0">
      <xdr:nvSpPr>
        <xdr:cNvPr id="92" name="92 CuadroTexto"/>
        <xdr:cNvSpPr txBox="1">
          <a:spLocks noChangeArrowheads="1"/>
        </xdr:cNvSpPr>
      </xdr:nvSpPr>
      <xdr:spPr>
        <a:xfrm>
          <a:off x="8372475" y="224790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59</xdr:row>
      <xdr:rowOff>0</xdr:rowOff>
    </xdr:from>
    <xdr:ext cx="47625" cy="219075"/>
    <xdr:sp fLocksText="0">
      <xdr:nvSpPr>
        <xdr:cNvPr id="93" name="93 CuadroTexto"/>
        <xdr:cNvSpPr txBox="1">
          <a:spLocks noChangeArrowheads="1"/>
        </xdr:cNvSpPr>
      </xdr:nvSpPr>
      <xdr:spPr>
        <a:xfrm>
          <a:off x="8372475" y="224790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59</xdr:row>
      <xdr:rowOff>0</xdr:rowOff>
    </xdr:from>
    <xdr:ext cx="47625" cy="219075"/>
    <xdr:sp fLocksText="0">
      <xdr:nvSpPr>
        <xdr:cNvPr id="94" name="94 CuadroTexto"/>
        <xdr:cNvSpPr txBox="1">
          <a:spLocks noChangeArrowheads="1"/>
        </xdr:cNvSpPr>
      </xdr:nvSpPr>
      <xdr:spPr>
        <a:xfrm>
          <a:off x="8372475" y="224790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60</xdr:row>
      <xdr:rowOff>0</xdr:rowOff>
    </xdr:from>
    <xdr:ext cx="47625" cy="219075"/>
    <xdr:sp fLocksText="0">
      <xdr:nvSpPr>
        <xdr:cNvPr id="95" name="95 CuadroTexto"/>
        <xdr:cNvSpPr txBox="1">
          <a:spLocks noChangeArrowheads="1"/>
        </xdr:cNvSpPr>
      </xdr:nvSpPr>
      <xdr:spPr>
        <a:xfrm>
          <a:off x="8372475" y="230505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60</xdr:row>
      <xdr:rowOff>0</xdr:rowOff>
    </xdr:from>
    <xdr:ext cx="47625" cy="219075"/>
    <xdr:sp fLocksText="0">
      <xdr:nvSpPr>
        <xdr:cNvPr id="96" name="96 CuadroTexto"/>
        <xdr:cNvSpPr txBox="1">
          <a:spLocks noChangeArrowheads="1"/>
        </xdr:cNvSpPr>
      </xdr:nvSpPr>
      <xdr:spPr>
        <a:xfrm>
          <a:off x="8372475" y="230505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60</xdr:row>
      <xdr:rowOff>0</xdr:rowOff>
    </xdr:from>
    <xdr:ext cx="47625" cy="219075"/>
    <xdr:sp fLocksText="0">
      <xdr:nvSpPr>
        <xdr:cNvPr id="97" name="97 CuadroTexto"/>
        <xdr:cNvSpPr txBox="1">
          <a:spLocks noChangeArrowheads="1"/>
        </xdr:cNvSpPr>
      </xdr:nvSpPr>
      <xdr:spPr>
        <a:xfrm>
          <a:off x="8372475" y="230505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60</xdr:row>
      <xdr:rowOff>0</xdr:rowOff>
    </xdr:from>
    <xdr:ext cx="47625" cy="219075"/>
    <xdr:sp fLocksText="0">
      <xdr:nvSpPr>
        <xdr:cNvPr id="98" name="98 CuadroTexto"/>
        <xdr:cNvSpPr txBox="1">
          <a:spLocks noChangeArrowheads="1"/>
        </xdr:cNvSpPr>
      </xdr:nvSpPr>
      <xdr:spPr>
        <a:xfrm>
          <a:off x="8372475" y="230505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63</xdr:row>
      <xdr:rowOff>0</xdr:rowOff>
    </xdr:from>
    <xdr:ext cx="47625" cy="200025"/>
    <xdr:sp fLocksText="0">
      <xdr:nvSpPr>
        <xdr:cNvPr id="99" name="99 CuadroTexto"/>
        <xdr:cNvSpPr txBox="1">
          <a:spLocks noChangeArrowheads="1"/>
        </xdr:cNvSpPr>
      </xdr:nvSpPr>
      <xdr:spPr>
        <a:xfrm>
          <a:off x="8372475" y="24841200"/>
          <a:ext cx="476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63</xdr:row>
      <xdr:rowOff>0</xdr:rowOff>
    </xdr:from>
    <xdr:ext cx="47625" cy="200025"/>
    <xdr:sp fLocksText="0">
      <xdr:nvSpPr>
        <xdr:cNvPr id="100" name="100 CuadroTexto"/>
        <xdr:cNvSpPr txBox="1">
          <a:spLocks noChangeArrowheads="1"/>
        </xdr:cNvSpPr>
      </xdr:nvSpPr>
      <xdr:spPr>
        <a:xfrm>
          <a:off x="8372475" y="24841200"/>
          <a:ext cx="476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63</xdr:row>
      <xdr:rowOff>0</xdr:rowOff>
    </xdr:from>
    <xdr:ext cx="47625" cy="200025"/>
    <xdr:sp fLocksText="0">
      <xdr:nvSpPr>
        <xdr:cNvPr id="101" name="101 CuadroTexto"/>
        <xdr:cNvSpPr txBox="1">
          <a:spLocks noChangeArrowheads="1"/>
        </xdr:cNvSpPr>
      </xdr:nvSpPr>
      <xdr:spPr>
        <a:xfrm>
          <a:off x="8372475" y="24841200"/>
          <a:ext cx="476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63</xdr:row>
      <xdr:rowOff>0</xdr:rowOff>
    </xdr:from>
    <xdr:ext cx="47625" cy="200025"/>
    <xdr:sp fLocksText="0">
      <xdr:nvSpPr>
        <xdr:cNvPr id="102" name="102 CuadroTexto"/>
        <xdr:cNvSpPr txBox="1">
          <a:spLocks noChangeArrowheads="1"/>
        </xdr:cNvSpPr>
      </xdr:nvSpPr>
      <xdr:spPr>
        <a:xfrm>
          <a:off x="8372475" y="24841200"/>
          <a:ext cx="476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21</xdr:row>
      <xdr:rowOff>85725</xdr:rowOff>
    </xdr:from>
    <xdr:ext cx="47625" cy="161925"/>
    <xdr:sp fLocksText="0">
      <xdr:nvSpPr>
        <xdr:cNvPr id="103" name="103 CuadroTexto"/>
        <xdr:cNvSpPr txBox="1">
          <a:spLocks noChangeArrowheads="1"/>
        </xdr:cNvSpPr>
      </xdr:nvSpPr>
      <xdr:spPr>
        <a:xfrm>
          <a:off x="8372475" y="4657725"/>
          <a:ext cx="476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65</xdr:row>
      <xdr:rowOff>0</xdr:rowOff>
    </xdr:from>
    <xdr:ext cx="47625" cy="219075"/>
    <xdr:sp fLocksText="0">
      <xdr:nvSpPr>
        <xdr:cNvPr id="104" name="104 CuadroTexto"/>
        <xdr:cNvSpPr txBox="1">
          <a:spLocks noChangeArrowheads="1"/>
        </xdr:cNvSpPr>
      </xdr:nvSpPr>
      <xdr:spPr>
        <a:xfrm>
          <a:off x="8372475" y="256032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65</xdr:row>
      <xdr:rowOff>0</xdr:rowOff>
    </xdr:from>
    <xdr:ext cx="47625" cy="219075"/>
    <xdr:sp fLocksText="0">
      <xdr:nvSpPr>
        <xdr:cNvPr id="105" name="105 CuadroTexto"/>
        <xdr:cNvSpPr txBox="1">
          <a:spLocks noChangeArrowheads="1"/>
        </xdr:cNvSpPr>
      </xdr:nvSpPr>
      <xdr:spPr>
        <a:xfrm>
          <a:off x="8372475" y="256032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65</xdr:row>
      <xdr:rowOff>0</xdr:rowOff>
    </xdr:from>
    <xdr:ext cx="47625" cy="219075"/>
    <xdr:sp fLocksText="0">
      <xdr:nvSpPr>
        <xdr:cNvPr id="106" name="106 CuadroTexto"/>
        <xdr:cNvSpPr txBox="1">
          <a:spLocks noChangeArrowheads="1"/>
        </xdr:cNvSpPr>
      </xdr:nvSpPr>
      <xdr:spPr>
        <a:xfrm>
          <a:off x="8372475" y="256032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65</xdr:row>
      <xdr:rowOff>0</xdr:rowOff>
    </xdr:from>
    <xdr:ext cx="47625" cy="219075"/>
    <xdr:sp fLocksText="0">
      <xdr:nvSpPr>
        <xdr:cNvPr id="107" name="107 CuadroTexto"/>
        <xdr:cNvSpPr txBox="1">
          <a:spLocks noChangeArrowheads="1"/>
        </xdr:cNvSpPr>
      </xdr:nvSpPr>
      <xdr:spPr>
        <a:xfrm>
          <a:off x="8372475" y="256032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19</xdr:row>
      <xdr:rowOff>114300</xdr:rowOff>
    </xdr:from>
    <xdr:ext cx="47625" cy="219075"/>
    <xdr:sp fLocksText="0">
      <xdr:nvSpPr>
        <xdr:cNvPr id="108" name="108 CuadroTexto"/>
        <xdr:cNvSpPr txBox="1">
          <a:spLocks noChangeArrowheads="1"/>
        </xdr:cNvSpPr>
      </xdr:nvSpPr>
      <xdr:spPr>
        <a:xfrm>
          <a:off x="8372475" y="42672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109" name="109 CuadroTexto"/>
        <xdr:cNvSpPr txBox="1">
          <a:spLocks noChangeArrowheads="1"/>
        </xdr:cNvSpPr>
      </xdr:nvSpPr>
      <xdr:spPr>
        <a:xfrm>
          <a:off x="8372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110" name="110 CuadroTexto"/>
        <xdr:cNvSpPr txBox="1">
          <a:spLocks noChangeArrowheads="1"/>
        </xdr:cNvSpPr>
      </xdr:nvSpPr>
      <xdr:spPr>
        <a:xfrm>
          <a:off x="8372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111" name="111 CuadroTexto"/>
        <xdr:cNvSpPr txBox="1">
          <a:spLocks noChangeArrowheads="1"/>
        </xdr:cNvSpPr>
      </xdr:nvSpPr>
      <xdr:spPr>
        <a:xfrm>
          <a:off x="8372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112" name="112 CuadroTexto"/>
        <xdr:cNvSpPr txBox="1">
          <a:spLocks noChangeArrowheads="1"/>
        </xdr:cNvSpPr>
      </xdr:nvSpPr>
      <xdr:spPr>
        <a:xfrm>
          <a:off x="8372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21</xdr:row>
      <xdr:rowOff>85725</xdr:rowOff>
    </xdr:from>
    <xdr:ext cx="47625" cy="161925"/>
    <xdr:sp fLocksText="0">
      <xdr:nvSpPr>
        <xdr:cNvPr id="113" name="113 CuadroTexto"/>
        <xdr:cNvSpPr txBox="1">
          <a:spLocks noChangeArrowheads="1"/>
        </xdr:cNvSpPr>
      </xdr:nvSpPr>
      <xdr:spPr>
        <a:xfrm>
          <a:off x="8372475" y="4657725"/>
          <a:ext cx="47625"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19</xdr:row>
      <xdr:rowOff>0</xdr:rowOff>
    </xdr:from>
    <xdr:ext cx="47625" cy="219075"/>
    <xdr:sp fLocksText="0">
      <xdr:nvSpPr>
        <xdr:cNvPr id="114" name="114 CuadroTexto"/>
        <xdr:cNvSpPr txBox="1">
          <a:spLocks noChangeArrowheads="1"/>
        </xdr:cNvSpPr>
      </xdr:nvSpPr>
      <xdr:spPr>
        <a:xfrm>
          <a:off x="8372475" y="41529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115" name="115 CuadroTexto"/>
        <xdr:cNvSpPr txBox="1">
          <a:spLocks noChangeArrowheads="1"/>
        </xdr:cNvSpPr>
      </xdr:nvSpPr>
      <xdr:spPr>
        <a:xfrm>
          <a:off x="8372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116" name="116 CuadroTexto"/>
        <xdr:cNvSpPr txBox="1">
          <a:spLocks noChangeArrowheads="1"/>
        </xdr:cNvSpPr>
      </xdr:nvSpPr>
      <xdr:spPr>
        <a:xfrm>
          <a:off x="8372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117" name="117 CuadroTexto"/>
        <xdr:cNvSpPr txBox="1">
          <a:spLocks noChangeArrowheads="1"/>
        </xdr:cNvSpPr>
      </xdr:nvSpPr>
      <xdr:spPr>
        <a:xfrm>
          <a:off x="8372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118" name="118 CuadroTexto"/>
        <xdr:cNvSpPr txBox="1">
          <a:spLocks noChangeArrowheads="1"/>
        </xdr:cNvSpPr>
      </xdr:nvSpPr>
      <xdr:spPr>
        <a:xfrm>
          <a:off x="8372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38</xdr:row>
      <xdr:rowOff>76200</xdr:rowOff>
    </xdr:from>
    <xdr:ext cx="47625" cy="152400"/>
    <xdr:sp fLocksText="0">
      <xdr:nvSpPr>
        <xdr:cNvPr id="119" name="119 CuadroTexto"/>
        <xdr:cNvSpPr txBox="1">
          <a:spLocks noChangeArrowheads="1"/>
        </xdr:cNvSpPr>
      </xdr:nvSpPr>
      <xdr:spPr>
        <a:xfrm>
          <a:off x="8372475" y="11811000"/>
          <a:ext cx="476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38</xdr:row>
      <xdr:rowOff>76200</xdr:rowOff>
    </xdr:from>
    <xdr:ext cx="47625" cy="152400"/>
    <xdr:sp fLocksText="0">
      <xdr:nvSpPr>
        <xdr:cNvPr id="120" name="120 CuadroTexto"/>
        <xdr:cNvSpPr txBox="1">
          <a:spLocks noChangeArrowheads="1"/>
        </xdr:cNvSpPr>
      </xdr:nvSpPr>
      <xdr:spPr>
        <a:xfrm>
          <a:off x="8372475" y="11811000"/>
          <a:ext cx="476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66</xdr:row>
      <xdr:rowOff>0</xdr:rowOff>
    </xdr:from>
    <xdr:ext cx="47625" cy="142875"/>
    <xdr:sp fLocksText="0">
      <xdr:nvSpPr>
        <xdr:cNvPr id="121" name="121 CuadroTexto"/>
        <xdr:cNvSpPr txBox="1">
          <a:spLocks noChangeArrowheads="1"/>
        </xdr:cNvSpPr>
      </xdr:nvSpPr>
      <xdr:spPr>
        <a:xfrm>
          <a:off x="8372475" y="25946100"/>
          <a:ext cx="4762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65</xdr:row>
      <xdr:rowOff>0</xdr:rowOff>
    </xdr:from>
    <xdr:ext cx="47625" cy="219075"/>
    <xdr:sp fLocksText="0">
      <xdr:nvSpPr>
        <xdr:cNvPr id="122" name="122 CuadroTexto"/>
        <xdr:cNvSpPr txBox="1">
          <a:spLocks noChangeArrowheads="1"/>
        </xdr:cNvSpPr>
      </xdr:nvSpPr>
      <xdr:spPr>
        <a:xfrm>
          <a:off x="8372475" y="256032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65</xdr:row>
      <xdr:rowOff>0</xdr:rowOff>
    </xdr:from>
    <xdr:ext cx="47625" cy="219075"/>
    <xdr:sp fLocksText="0">
      <xdr:nvSpPr>
        <xdr:cNvPr id="123" name="123 CuadroTexto"/>
        <xdr:cNvSpPr txBox="1">
          <a:spLocks noChangeArrowheads="1"/>
        </xdr:cNvSpPr>
      </xdr:nvSpPr>
      <xdr:spPr>
        <a:xfrm>
          <a:off x="8372475" y="256032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76</xdr:row>
      <xdr:rowOff>0</xdr:rowOff>
    </xdr:from>
    <xdr:ext cx="47625" cy="219075"/>
    <xdr:sp fLocksText="0">
      <xdr:nvSpPr>
        <xdr:cNvPr id="124" name="124 CuadroTexto"/>
        <xdr:cNvSpPr txBox="1">
          <a:spLocks noChangeArrowheads="1"/>
        </xdr:cNvSpPr>
      </xdr:nvSpPr>
      <xdr:spPr>
        <a:xfrm>
          <a:off x="8372475" y="339090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76</xdr:row>
      <xdr:rowOff>0</xdr:rowOff>
    </xdr:from>
    <xdr:ext cx="47625" cy="219075"/>
    <xdr:sp fLocksText="0">
      <xdr:nvSpPr>
        <xdr:cNvPr id="125" name="125 CuadroTexto"/>
        <xdr:cNvSpPr txBox="1">
          <a:spLocks noChangeArrowheads="1"/>
        </xdr:cNvSpPr>
      </xdr:nvSpPr>
      <xdr:spPr>
        <a:xfrm>
          <a:off x="8372475" y="339090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76</xdr:row>
      <xdr:rowOff>0</xdr:rowOff>
    </xdr:from>
    <xdr:ext cx="47625" cy="219075"/>
    <xdr:sp fLocksText="0">
      <xdr:nvSpPr>
        <xdr:cNvPr id="126" name="126 CuadroTexto"/>
        <xdr:cNvSpPr txBox="1">
          <a:spLocks noChangeArrowheads="1"/>
        </xdr:cNvSpPr>
      </xdr:nvSpPr>
      <xdr:spPr>
        <a:xfrm>
          <a:off x="8372475" y="339090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76</xdr:row>
      <xdr:rowOff>0</xdr:rowOff>
    </xdr:from>
    <xdr:ext cx="47625" cy="219075"/>
    <xdr:sp fLocksText="0">
      <xdr:nvSpPr>
        <xdr:cNvPr id="127" name="127 CuadroTexto"/>
        <xdr:cNvSpPr txBox="1">
          <a:spLocks noChangeArrowheads="1"/>
        </xdr:cNvSpPr>
      </xdr:nvSpPr>
      <xdr:spPr>
        <a:xfrm>
          <a:off x="8372475" y="339090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79</xdr:row>
      <xdr:rowOff>0</xdr:rowOff>
    </xdr:from>
    <xdr:ext cx="47625" cy="219075"/>
    <xdr:sp fLocksText="0">
      <xdr:nvSpPr>
        <xdr:cNvPr id="128" name="128 CuadroTexto"/>
        <xdr:cNvSpPr txBox="1">
          <a:spLocks noChangeArrowheads="1"/>
        </xdr:cNvSpPr>
      </xdr:nvSpPr>
      <xdr:spPr>
        <a:xfrm>
          <a:off x="8372475" y="354711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79</xdr:row>
      <xdr:rowOff>0</xdr:rowOff>
    </xdr:from>
    <xdr:ext cx="47625" cy="219075"/>
    <xdr:sp fLocksText="0">
      <xdr:nvSpPr>
        <xdr:cNvPr id="129" name="129 CuadroTexto"/>
        <xdr:cNvSpPr txBox="1">
          <a:spLocks noChangeArrowheads="1"/>
        </xdr:cNvSpPr>
      </xdr:nvSpPr>
      <xdr:spPr>
        <a:xfrm>
          <a:off x="8372475" y="354711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79</xdr:row>
      <xdr:rowOff>0</xdr:rowOff>
    </xdr:from>
    <xdr:ext cx="47625" cy="219075"/>
    <xdr:sp fLocksText="0">
      <xdr:nvSpPr>
        <xdr:cNvPr id="130" name="130 CuadroTexto"/>
        <xdr:cNvSpPr txBox="1">
          <a:spLocks noChangeArrowheads="1"/>
        </xdr:cNvSpPr>
      </xdr:nvSpPr>
      <xdr:spPr>
        <a:xfrm>
          <a:off x="8372475" y="354711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79</xdr:row>
      <xdr:rowOff>0</xdr:rowOff>
    </xdr:from>
    <xdr:ext cx="47625" cy="219075"/>
    <xdr:sp fLocksText="0">
      <xdr:nvSpPr>
        <xdr:cNvPr id="131" name="131 CuadroTexto"/>
        <xdr:cNvSpPr txBox="1">
          <a:spLocks noChangeArrowheads="1"/>
        </xdr:cNvSpPr>
      </xdr:nvSpPr>
      <xdr:spPr>
        <a:xfrm>
          <a:off x="8372475" y="354711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95</xdr:row>
      <xdr:rowOff>0</xdr:rowOff>
    </xdr:from>
    <xdr:ext cx="47625" cy="219075"/>
    <xdr:sp fLocksText="0">
      <xdr:nvSpPr>
        <xdr:cNvPr id="132" name="132 CuadroTexto"/>
        <xdr:cNvSpPr txBox="1">
          <a:spLocks noChangeArrowheads="1"/>
        </xdr:cNvSpPr>
      </xdr:nvSpPr>
      <xdr:spPr>
        <a:xfrm>
          <a:off x="8372475" y="411861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95</xdr:row>
      <xdr:rowOff>0</xdr:rowOff>
    </xdr:from>
    <xdr:ext cx="47625" cy="219075"/>
    <xdr:sp fLocksText="0">
      <xdr:nvSpPr>
        <xdr:cNvPr id="133" name="133 CuadroTexto"/>
        <xdr:cNvSpPr txBox="1">
          <a:spLocks noChangeArrowheads="1"/>
        </xdr:cNvSpPr>
      </xdr:nvSpPr>
      <xdr:spPr>
        <a:xfrm>
          <a:off x="8372475" y="411861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95</xdr:row>
      <xdr:rowOff>0</xdr:rowOff>
    </xdr:from>
    <xdr:ext cx="47625" cy="219075"/>
    <xdr:sp fLocksText="0">
      <xdr:nvSpPr>
        <xdr:cNvPr id="134" name="134 CuadroTexto"/>
        <xdr:cNvSpPr txBox="1">
          <a:spLocks noChangeArrowheads="1"/>
        </xdr:cNvSpPr>
      </xdr:nvSpPr>
      <xdr:spPr>
        <a:xfrm>
          <a:off x="8372475" y="411861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95</xdr:row>
      <xdr:rowOff>0</xdr:rowOff>
    </xdr:from>
    <xdr:ext cx="47625" cy="219075"/>
    <xdr:sp fLocksText="0">
      <xdr:nvSpPr>
        <xdr:cNvPr id="135" name="135 CuadroTexto"/>
        <xdr:cNvSpPr txBox="1">
          <a:spLocks noChangeArrowheads="1"/>
        </xdr:cNvSpPr>
      </xdr:nvSpPr>
      <xdr:spPr>
        <a:xfrm>
          <a:off x="8372475" y="411861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95</xdr:row>
      <xdr:rowOff>0</xdr:rowOff>
    </xdr:from>
    <xdr:ext cx="47625" cy="219075"/>
    <xdr:sp fLocksText="0">
      <xdr:nvSpPr>
        <xdr:cNvPr id="136" name="136 CuadroTexto"/>
        <xdr:cNvSpPr txBox="1">
          <a:spLocks noChangeArrowheads="1"/>
        </xdr:cNvSpPr>
      </xdr:nvSpPr>
      <xdr:spPr>
        <a:xfrm>
          <a:off x="8372475" y="411861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95</xdr:row>
      <xdr:rowOff>0</xdr:rowOff>
    </xdr:from>
    <xdr:ext cx="47625" cy="219075"/>
    <xdr:sp fLocksText="0">
      <xdr:nvSpPr>
        <xdr:cNvPr id="137" name="137 CuadroTexto"/>
        <xdr:cNvSpPr txBox="1">
          <a:spLocks noChangeArrowheads="1"/>
        </xdr:cNvSpPr>
      </xdr:nvSpPr>
      <xdr:spPr>
        <a:xfrm>
          <a:off x="8372475" y="411861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95</xdr:row>
      <xdr:rowOff>0</xdr:rowOff>
    </xdr:from>
    <xdr:ext cx="47625" cy="219075"/>
    <xdr:sp fLocksText="0">
      <xdr:nvSpPr>
        <xdr:cNvPr id="138" name="138 CuadroTexto"/>
        <xdr:cNvSpPr txBox="1">
          <a:spLocks noChangeArrowheads="1"/>
        </xdr:cNvSpPr>
      </xdr:nvSpPr>
      <xdr:spPr>
        <a:xfrm>
          <a:off x="8372475" y="411861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95</xdr:row>
      <xdr:rowOff>0</xdr:rowOff>
    </xdr:from>
    <xdr:ext cx="47625" cy="219075"/>
    <xdr:sp fLocksText="0">
      <xdr:nvSpPr>
        <xdr:cNvPr id="139" name="139 CuadroTexto"/>
        <xdr:cNvSpPr txBox="1">
          <a:spLocks noChangeArrowheads="1"/>
        </xdr:cNvSpPr>
      </xdr:nvSpPr>
      <xdr:spPr>
        <a:xfrm>
          <a:off x="8372475" y="411861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63</xdr:row>
      <xdr:rowOff>0</xdr:rowOff>
    </xdr:from>
    <xdr:ext cx="47625" cy="200025"/>
    <xdr:sp fLocksText="0">
      <xdr:nvSpPr>
        <xdr:cNvPr id="140" name="140 CuadroTexto"/>
        <xdr:cNvSpPr txBox="1">
          <a:spLocks noChangeArrowheads="1"/>
        </xdr:cNvSpPr>
      </xdr:nvSpPr>
      <xdr:spPr>
        <a:xfrm>
          <a:off x="8372475" y="24841200"/>
          <a:ext cx="476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60</xdr:row>
      <xdr:rowOff>0</xdr:rowOff>
    </xdr:from>
    <xdr:ext cx="47625" cy="219075"/>
    <xdr:sp fLocksText="0">
      <xdr:nvSpPr>
        <xdr:cNvPr id="141" name="141 CuadroTexto"/>
        <xdr:cNvSpPr txBox="1">
          <a:spLocks noChangeArrowheads="1"/>
        </xdr:cNvSpPr>
      </xdr:nvSpPr>
      <xdr:spPr>
        <a:xfrm>
          <a:off x="8372475" y="230505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60</xdr:row>
      <xdr:rowOff>0</xdr:rowOff>
    </xdr:from>
    <xdr:ext cx="47625" cy="219075"/>
    <xdr:sp fLocksText="0">
      <xdr:nvSpPr>
        <xdr:cNvPr id="142" name="142 CuadroTexto"/>
        <xdr:cNvSpPr txBox="1">
          <a:spLocks noChangeArrowheads="1"/>
        </xdr:cNvSpPr>
      </xdr:nvSpPr>
      <xdr:spPr>
        <a:xfrm>
          <a:off x="8372475" y="230505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93</xdr:row>
      <xdr:rowOff>0</xdr:rowOff>
    </xdr:from>
    <xdr:ext cx="47625" cy="219075"/>
    <xdr:sp fLocksText="0">
      <xdr:nvSpPr>
        <xdr:cNvPr id="143" name="143 CuadroTexto"/>
        <xdr:cNvSpPr txBox="1">
          <a:spLocks noChangeArrowheads="1"/>
        </xdr:cNvSpPr>
      </xdr:nvSpPr>
      <xdr:spPr>
        <a:xfrm>
          <a:off x="8372475" y="402717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96</xdr:row>
      <xdr:rowOff>114300</xdr:rowOff>
    </xdr:from>
    <xdr:ext cx="47625" cy="219075"/>
    <xdr:sp fLocksText="0">
      <xdr:nvSpPr>
        <xdr:cNvPr id="144" name="144 CuadroTexto"/>
        <xdr:cNvSpPr txBox="1">
          <a:spLocks noChangeArrowheads="1"/>
        </xdr:cNvSpPr>
      </xdr:nvSpPr>
      <xdr:spPr>
        <a:xfrm>
          <a:off x="8372475" y="417576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145" name="145 CuadroTexto"/>
        <xdr:cNvSpPr txBox="1">
          <a:spLocks noChangeArrowheads="1"/>
        </xdr:cNvSpPr>
      </xdr:nvSpPr>
      <xdr:spPr>
        <a:xfrm>
          <a:off x="8372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146" name="146 CuadroTexto"/>
        <xdr:cNvSpPr txBox="1">
          <a:spLocks noChangeArrowheads="1"/>
        </xdr:cNvSpPr>
      </xdr:nvSpPr>
      <xdr:spPr>
        <a:xfrm>
          <a:off x="8372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147" name="147 CuadroTexto"/>
        <xdr:cNvSpPr txBox="1">
          <a:spLocks noChangeArrowheads="1"/>
        </xdr:cNvSpPr>
      </xdr:nvSpPr>
      <xdr:spPr>
        <a:xfrm>
          <a:off x="8372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148" name="148 CuadroTexto"/>
        <xdr:cNvSpPr txBox="1">
          <a:spLocks noChangeArrowheads="1"/>
        </xdr:cNvSpPr>
      </xdr:nvSpPr>
      <xdr:spPr>
        <a:xfrm>
          <a:off x="8372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149" name="149 CuadroTexto"/>
        <xdr:cNvSpPr txBox="1">
          <a:spLocks noChangeArrowheads="1"/>
        </xdr:cNvSpPr>
      </xdr:nvSpPr>
      <xdr:spPr>
        <a:xfrm>
          <a:off x="8372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150" name="150 CuadroTexto"/>
        <xdr:cNvSpPr txBox="1">
          <a:spLocks noChangeArrowheads="1"/>
        </xdr:cNvSpPr>
      </xdr:nvSpPr>
      <xdr:spPr>
        <a:xfrm>
          <a:off x="8372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151" name="151 CuadroTexto"/>
        <xdr:cNvSpPr txBox="1">
          <a:spLocks noChangeArrowheads="1"/>
        </xdr:cNvSpPr>
      </xdr:nvSpPr>
      <xdr:spPr>
        <a:xfrm>
          <a:off x="8372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152" name="152 CuadroTexto"/>
        <xdr:cNvSpPr txBox="1">
          <a:spLocks noChangeArrowheads="1"/>
        </xdr:cNvSpPr>
      </xdr:nvSpPr>
      <xdr:spPr>
        <a:xfrm>
          <a:off x="8372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153" name="153 CuadroTexto"/>
        <xdr:cNvSpPr txBox="1">
          <a:spLocks noChangeArrowheads="1"/>
        </xdr:cNvSpPr>
      </xdr:nvSpPr>
      <xdr:spPr>
        <a:xfrm>
          <a:off x="8372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154" name="154 CuadroTexto"/>
        <xdr:cNvSpPr txBox="1">
          <a:spLocks noChangeArrowheads="1"/>
        </xdr:cNvSpPr>
      </xdr:nvSpPr>
      <xdr:spPr>
        <a:xfrm>
          <a:off x="8372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155" name="155 CuadroTexto"/>
        <xdr:cNvSpPr txBox="1">
          <a:spLocks noChangeArrowheads="1"/>
        </xdr:cNvSpPr>
      </xdr:nvSpPr>
      <xdr:spPr>
        <a:xfrm>
          <a:off x="8372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156" name="156 CuadroTexto"/>
        <xdr:cNvSpPr txBox="1">
          <a:spLocks noChangeArrowheads="1"/>
        </xdr:cNvSpPr>
      </xdr:nvSpPr>
      <xdr:spPr>
        <a:xfrm>
          <a:off x="8372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157" name="157 CuadroTexto"/>
        <xdr:cNvSpPr txBox="1">
          <a:spLocks noChangeArrowheads="1"/>
        </xdr:cNvSpPr>
      </xdr:nvSpPr>
      <xdr:spPr>
        <a:xfrm>
          <a:off x="8372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158" name="158 CuadroTexto"/>
        <xdr:cNvSpPr txBox="1">
          <a:spLocks noChangeArrowheads="1"/>
        </xdr:cNvSpPr>
      </xdr:nvSpPr>
      <xdr:spPr>
        <a:xfrm>
          <a:off x="8372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159" name="159 CuadroTexto"/>
        <xdr:cNvSpPr txBox="1">
          <a:spLocks noChangeArrowheads="1"/>
        </xdr:cNvSpPr>
      </xdr:nvSpPr>
      <xdr:spPr>
        <a:xfrm>
          <a:off x="8372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160" name="160 CuadroTexto"/>
        <xdr:cNvSpPr txBox="1">
          <a:spLocks noChangeArrowheads="1"/>
        </xdr:cNvSpPr>
      </xdr:nvSpPr>
      <xdr:spPr>
        <a:xfrm>
          <a:off x="8372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161" name="161 CuadroTexto"/>
        <xdr:cNvSpPr txBox="1">
          <a:spLocks noChangeArrowheads="1"/>
        </xdr:cNvSpPr>
      </xdr:nvSpPr>
      <xdr:spPr>
        <a:xfrm>
          <a:off x="8372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162" name="162 CuadroTexto"/>
        <xdr:cNvSpPr txBox="1">
          <a:spLocks noChangeArrowheads="1"/>
        </xdr:cNvSpPr>
      </xdr:nvSpPr>
      <xdr:spPr>
        <a:xfrm>
          <a:off x="8372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163" name="163 CuadroTexto"/>
        <xdr:cNvSpPr txBox="1">
          <a:spLocks noChangeArrowheads="1"/>
        </xdr:cNvSpPr>
      </xdr:nvSpPr>
      <xdr:spPr>
        <a:xfrm>
          <a:off x="8372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164" name="164 CuadroTexto"/>
        <xdr:cNvSpPr txBox="1">
          <a:spLocks noChangeArrowheads="1"/>
        </xdr:cNvSpPr>
      </xdr:nvSpPr>
      <xdr:spPr>
        <a:xfrm>
          <a:off x="8372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165" name="165 CuadroTexto"/>
        <xdr:cNvSpPr txBox="1">
          <a:spLocks noChangeArrowheads="1"/>
        </xdr:cNvSpPr>
      </xdr:nvSpPr>
      <xdr:spPr>
        <a:xfrm>
          <a:off x="8372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166" name="166 CuadroTexto"/>
        <xdr:cNvSpPr txBox="1">
          <a:spLocks noChangeArrowheads="1"/>
        </xdr:cNvSpPr>
      </xdr:nvSpPr>
      <xdr:spPr>
        <a:xfrm>
          <a:off x="8372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167" name="167 CuadroTexto"/>
        <xdr:cNvSpPr txBox="1">
          <a:spLocks noChangeArrowheads="1"/>
        </xdr:cNvSpPr>
      </xdr:nvSpPr>
      <xdr:spPr>
        <a:xfrm>
          <a:off x="8372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168" name="168 CuadroTexto"/>
        <xdr:cNvSpPr txBox="1">
          <a:spLocks noChangeArrowheads="1"/>
        </xdr:cNvSpPr>
      </xdr:nvSpPr>
      <xdr:spPr>
        <a:xfrm>
          <a:off x="8372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169" name="169 CuadroTexto"/>
        <xdr:cNvSpPr txBox="1">
          <a:spLocks noChangeArrowheads="1"/>
        </xdr:cNvSpPr>
      </xdr:nvSpPr>
      <xdr:spPr>
        <a:xfrm>
          <a:off x="8372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170" name="170 CuadroTexto"/>
        <xdr:cNvSpPr txBox="1">
          <a:spLocks noChangeArrowheads="1"/>
        </xdr:cNvSpPr>
      </xdr:nvSpPr>
      <xdr:spPr>
        <a:xfrm>
          <a:off x="8372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171" name="171 CuadroTexto"/>
        <xdr:cNvSpPr txBox="1">
          <a:spLocks noChangeArrowheads="1"/>
        </xdr:cNvSpPr>
      </xdr:nvSpPr>
      <xdr:spPr>
        <a:xfrm>
          <a:off x="8372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172" name="172 CuadroTexto"/>
        <xdr:cNvSpPr txBox="1">
          <a:spLocks noChangeArrowheads="1"/>
        </xdr:cNvSpPr>
      </xdr:nvSpPr>
      <xdr:spPr>
        <a:xfrm>
          <a:off x="8372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173" name="173 CuadroTexto"/>
        <xdr:cNvSpPr txBox="1">
          <a:spLocks noChangeArrowheads="1"/>
        </xdr:cNvSpPr>
      </xdr:nvSpPr>
      <xdr:spPr>
        <a:xfrm>
          <a:off x="8372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174" name="174 CuadroTexto"/>
        <xdr:cNvSpPr txBox="1">
          <a:spLocks noChangeArrowheads="1"/>
        </xdr:cNvSpPr>
      </xdr:nvSpPr>
      <xdr:spPr>
        <a:xfrm>
          <a:off x="8372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175" name="175 CuadroTexto"/>
        <xdr:cNvSpPr txBox="1">
          <a:spLocks noChangeArrowheads="1"/>
        </xdr:cNvSpPr>
      </xdr:nvSpPr>
      <xdr:spPr>
        <a:xfrm>
          <a:off x="8372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176" name="176 CuadroTexto"/>
        <xdr:cNvSpPr txBox="1">
          <a:spLocks noChangeArrowheads="1"/>
        </xdr:cNvSpPr>
      </xdr:nvSpPr>
      <xdr:spPr>
        <a:xfrm>
          <a:off x="8372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177" name="177 CuadroTexto"/>
        <xdr:cNvSpPr txBox="1">
          <a:spLocks noChangeArrowheads="1"/>
        </xdr:cNvSpPr>
      </xdr:nvSpPr>
      <xdr:spPr>
        <a:xfrm>
          <a:off x="8372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178" name="178 CuadroTexto"/>
        <xdr:cNvSpPr txBox="1">
          <a:spLocks noChangeArrowheads="1"/>
        </xdr:cNvSpPr>
      </xdr:nvSpPr>
      <xdr:spPr>
        <a:xfrm>
          <a:off x="8372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179" name="179 CuadroTexto"/>
        <xdr:cNvSpPr txBox="1">
          <a:spLocks noChangeArrowheads="1"/>
        </xdr:cNvSpPr>
      </xdr:nvSpPr>
      <xdr:spPr>
        <a:xfrm>
          <a:off x="8372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180" name="180 CuadroTexto"/>
        <xdr:cNvSpPr txBox="1">
          <a:spLocks noChangeArrowheads="1"/>
        </xdr:cNvSpPr>
      </xdr:nvSpPr>
      <xdr:spPr>
        <a:xfrm>
          <a:off x="8372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181" name="181 CuadroTexto"/>
        <xdr:cNvSpPr txBox="1">
          <a:spLocks noChangeArrowheads="1"/>
        </xdr:cNvSpPr>
      </xdr:nvSpPr>
      <xdr:spPr>
        <a:xfrm>
          <a:off x="8372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182" name="182 CuadroTexto"/>
        <xdr:cNvSpPr txBox="1">
          <a:spLocks noChangeArrowheads="1"/>
        </xdr:cNvSpPr>
      </xdr:nvSpPr>
      <xdr:spPr>
        <a:xfrm>
          <a:off x="8372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183" name="183 CuadroTexto"/>
        <xdr:cNvSpPr txBox="1">
          <a:spLocks noChangeArrowheads="1"/>
        </xdr:cNvSpPr>
      </xdr:nvSpPr>
      <xdr:spPr>
        <a:xfrm>
          <a:off x="8372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184" name="184 CuadroTexto"/>
        <xdr:cNvSpPr txBox="1">
          <a:spLocks noChangeArrowheads="1"/>
        </xdr:cNvSpPr>
      </xdr:nvSpPr>
      <xdr:spPr>
        <a:xfrm>
          <a:off x="8372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185" name="185 CuadroTexto"/>
        <xdr:cNvSpPr txBox="1">
          <a:spLocks noChangeArrowheads="1"/>
        </xdr:cNvSpPr>
      </xdr:nvSpPr>
      <xdr:spPr>
        <a:xfrm>
          <a:off x="8372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186" name="186 CuadroTexto"/>
        <xdr:cNvSpPr txBox="1">
          <a:spLocks noChangeArrowheads="1"/>
        </xdr:cNvSpPr>
      </xdr:nvSpPr>
      <xdr:spPr>
        <a:xfrm>
          <a:off x="8372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187" name="187 CuadroTexto"/>
        <xdr:cNvSpPr txBox="1">
          <a:spLocks noChangeArrowheads="1"/>
        </xdr:cNvSpPr>
      </xdr:nvSpPr>
      <xdr:spPr>
        <a:xfrm>
          <a:off x="8372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188" name="188 CuadroTexto"/>
        <xdr:cNvSpPr txBox="1">
          <a:spLocks noChangeArrowheads="1"/>
        </xdr:cNvSpPr>
      </xdr:nvSpPr>
      <xdr:spPr>
        <a:xfrm>
          <a:off x="8372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11</xdr:row>
      <xdr:rowOff>0</xdr:rowOff>
    </xdr:from>
    <xdr:ext cx="47625" cy="219075"/>
    <xdr:sp fLocksText="0">
      <xdr:nvSpPr>
        <xdr:cNvPr id="189" name="189 CuadroTexto"/>
        <xdr:cNvSpPr txBox="1">
          <a:spLocks noChangeArrowheads="1"/>
        </xdr:cNvSpPr>
      </xdr:nvSpPr>
      <xdr:spPr>
        <a:xfrm>
          <a:off x="8372475" y="2105025"/>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61</xdr:row>
      <xdr:rowOff>0</xdr:rowOff>
    </xdr:from>
    <xdr:ext cx="47625" cy="219075"/>
    <xdr:sp fLocksText="0">
      <xdr:nvSpPr>
        <xdr:cNvPr id="190" name="190 CuadroTexto"/>
        <xdr:cNvSpPr txBox="1">
          <a:spLocks noChangeArrowheads="1"/>
        </xdr:cNvSpPr>
      </xdr:nvSpPr>
      <xdr:spPr>
        <a:xfrm>
          <a:off x="8372475" y="237363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61</xdr:row>
      <xdr:rowOff>0</xdr:rowOff>
    </xdr:from>
    <xdr:ext cx="47625" cy="219075"/>
    <xdr:sp fLocksText="0">
      <xdr:nvSpPr>
        <xdr:cNvPr id="191" name="191 CuadroTexto"/>
        <xdr:cNvSpPr txBox="1">
          <a:spLocks noChangeArrowheads="1"/>
        </xdr:cNvSpPr>
      </xdr:nvSpPr>
      <xdr:spPr>
        <a:xfrm>
          <a:off x="8372475" y="237363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61</xdr:row>
      <xdr:rowOff>0</xdr:rowOff>
    </xdr:from>
    <xdr:ext cx="47625" cy="219075"/>
    <xdr:sp fLocksText="0">
      <xdr:nvSpPr>
        <xdr:cNvPr id="192" name="192 CuadroTexto"/>
        <xdr:cNvSpPr txBox="1">
          <a:spLocks noChangeArrowheads="1"/>
        </xdr:cNvSpPr>
      </xdr:nvSpPr>
      <xdr:spPr>
        <a:xfrm>
          <a:off x="8372475" y="237363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61</xdr:row>
      <xdr:rowOff>0</xdr:rowOff>
    </xdr:from>
    <xdr:ext cx="47625" cy="219075"/>
    <xdr:sp fLocksText="0">
      <xdr:nvSpPr>
        <xdr:cNvPr id="193" name="193 CuadroTexto"/>
        <xdr:cNvSpPr txBox="1">
          <a:spLocks noChangeArrowheads="1"/>
        </xdr:cNvSpPr>
      </xdr:nvSpPr>
      <xdr:spPr>
        <a:xfrm>
          <a:off x="8372475" y="237363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61</xdr:row>
      <xdr:rowOff>0</xdr:rowOff>
    </xdr:from>
    <xdr:ext cx="47625" cy="219075"/>
    <xdr:sp fLocksText="0">
      <xdr:nvSpPr>
        <xdr:cNvPr id="194" name="194 CuadroTexto"/>
        <xdr:cNvSpPr txBox="1">
          <a:spLocks noChangeArrowheads="1"/>
        </xdr:cNvSpPr>
      </xdr:nvSpPr>
      <xdr:spPr>
        <a:xfrm>
          <a:off x="8372475" y="237363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61</xdr:row>
      <xdr:rowOff>0</xdr:rowOff>
    </xdr:from>
    <xdr:ext cx="47625" cy="219075"/>
    <xdr:sp fLocksText="0">
      <xdr:nvSpPr>
        <xdr:cNvPr id="195" name="195 CuadroTexto"/>
        <xdr:cNvSpPr txBox="1">
          <a:spLocks noChangeArrowheads="1"/>
        </xdr:cNvSpPr>
      </xdr:nvSpPr>
      <xdr:spPr>
        <a:xfrm>
          <a:off x="8372475" y="237363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65</xdr:row>
      <xdr:rowOff>0</xdr:rowOff>
    </xdr:from>
    <xdr:ext cx="47625" cy="219075"/>
    <xdr:sp fLocksText="0">
      <xdr:nvSpPr>
        <xdr:cNvPr id="196" name="196 CuadroTexto"/>
        <xdr:cNvSpPr txBox="1">
          <a:spLocks noChangeArrowheads="1"/>
        </xdr:cNvSpPr>
      </xdr:nvSpPr>
      <xdr:spPr>
        <a:xfrm>
          <a:off x="8372475" y="256032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65</xdr:row>
      <xdr:rowOff>0</xdr:rowOff>
    </xdr:from>
    <xdr:ext cx="47625" cy="219075"/>
    <xdr:sp fLocksText="0">
      <xdr:nvSpPr>
        <xdr:cNvPr id="197" name="197 CuadroTexto"/>
        <xdr:cNvSpPr txBox="1">
          <a:spLocks noChangeArrowheads="1"/>
        </xdr:cNvSpPr>
      </xdr:nvSpPr>
      <xdr:spPr>
        <a:xfrm>
          <a:off x="8372475" y="256032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65</xdr:row>
      <xdr:rowOff>0</xdr:rowOff>
    </xdr:from>
    <xdr:ext cx="47625" cy="219075"/>
    <xdr:sp fLocksText="0">
      <xdr:nvSpPr>
        <xdr:cNvPr id="198" name="198 CuadroTexto"/>
        <xdr:cNvSpPr txBox="1">
          <a:spLocks noChangeArrowheads="1"/>
        </xdr:cNvSpPr>
      </xdr:nvSpPr>
      <xdr:spPr>
        <a:xfrm>
          <a:off x="8372475" y="256032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65</xdr:row>
      <xdr:rowOff>0</xdr:rowOff>
    </xdr:from>
    <xdr:ext cx="47625" cy="219075"/>
    <xdr:sp fLocksText="0">
      <xdr:nvSpPr>
        <xdr:cNvPr id="199" name="199 CuadroTexto"/>
        <xdr:cNvSpPr txBox="1">
          <a:spLocks noChangeArrowheads="1"/>
        </xdr:cNvSpPr>
      </xdr:nvSpPr>
      <xdr:spPr>
        <a:xfrm>
          <a:off x="8372475" y="256032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65</xdr:row>
      <xdr:rowOff>0</xdr:rowOff>
    </xdr:from>
    <xdr:ext cx="47625" cy="219075"/>
    <xdr:sp fLocksText="0">
      <xdr:nvSpPr>
        <xdr:cNvPr id="200" name="200 CuadroTexto"/>
        <xdr:cNvSpPr txBox="1">
          <a:spLocks noChangeArrowheads="1"/>
        </xdr:cNvSpPr>
      </xdr:nvSpPr>
      <xdr:spPr>
        <a:xfrm>
          <a:off x="8372475" y="256032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80</xdr:row>
      <xdr:rowOff>0</xdr:rowOff>
    </xdr:from>
    <xdr:ext cx="47625" cy="219075"/>
    <xdr:sp fLocksText="0">
      <xdr:nvSpPr>
        <xdr:cNvPr id="201" name="201 CuadroTexto"/>
        <xdr:cNvSpPr txBox="1">
          <a:spLocks noChangeArrowheads="1"/>
        </xdr:cNvSpPr>
      </xdr:nvSpPr>
      <xdr:spPr>
        <a:xfrm>
          <a:off x="8372475" y="358140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80</xdr:row>
      <xdr:rowOff>0</xdr:rowOff>
    </xdr:from>
    <xdr:ext cx="47625" cy="219075"/>
    <xdr:sp fLocksText="0">
      <xdr:nvSpPr>
        <xdr:cNvPr id="202" name="202 CuadroTexto"/>
        <xdr:cNvSpPr txBox="1">
          <a:spLocks noChangeArrowheads="1"/>
        </xdr:cNvSpPr>
      </xdr:nvSpPr>
      <xdr:spPr>
        <a:xfrm>
          <a:off x="8372475" y="358140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80</xdr:row>
      <xdr:rowOff>0</xdr:rowOff>
    </xdr:from>
    <xdr:ext cx="47625" cy="219075"/>
    <xdr:sp fLocksText="0">
      <xdr:nvSpPr>
        <xdr:cNvPr id="203" name="203 CuadroTexto"/>
        <xdr:cNvSpPr txBox="1">
          <a:spLocks noChangeArrowheads="1"/>
        </xdr:cNvSpPr>
      </xdr:nvSpPr>
      <xdr:spPr>
        <a:xfrm>
          <a:off x="8372475" y="358140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971550</xdr:colOff>
      <xdr:row>80</xdr:row>
      <xdr:rowOff>114300</xdr:rowOff>
    </xdr:from>
    <xdr:ext cx="47625" cy="219075"/>
    <xdr:sp fLocksText="0">
      <xdr:nvSpPr>
        <xdr:cNvPr id="204" name="204 CuadroTexto"/>
        <xdr:cNvSpPr txBox="1">
          <a:spLocks noChangeArrowheads="1"/>
        </xdr:cNvSpPr>
      </xdr:nvSpPr>
      <xdr:spPr>
        <a:xfrm>
          <a:off x="8372475" y="35928300"/>
          <a:ext cx="4762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0</xdr:colOff>
      <xdr:row>140</xdr:row>
      <xdr:rowOff>0</xdr:rowOff>
    </xdr:from>
    <xdr:ext cx="47625" cy="180975"/>
    <xdr:sp fLocksText="0">
      <xdr:nvSpPr>
        <xdr:cNvPr id="205" name="205 CuadroTexto"/>
        <xdr:cNvSpPr txBox="1">
          <a:spLocks noChangeArrowheads="1"/>
        </xdr:cNvSpPr>
      </xdr:nvSpPr>
      <xdr:spPr>
        <a:xfrm>
          <a:off x="8372475" y="60083700"/>
          <a:ext cx="4762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14"/>
  <sheetViews>
    <sheetView tabSelected="1" zoomScalePageLayoutView="0" workbookViewId="0" topLeftCell="A1">
      <pane xSplit="7" ySplit="11" topLeftCell="H12" activePane="bottomRight" state="frozen"/>
      <selection pane="topLeft" activeCell="A1" sqref="A1"/>
      <selection pane="topRight" activeCell="H1" sqref="H1"/>
      <selection pane="bottomLeft" activeCell="A12" sqref="A12"/>
      <selection pane="bottomRight" activeCell="H12" sqref="H12"/>
    </sheetView>
  </sheetViews>
  <sheetFormatPr defaultColWidth="11.421875" defaultRowHeight="15"/>
  <cols>
    <col min="1" max="1" width="11.7109375" style="0" customWidth="1"/>
    <col min="2" max="5" width="11.8515625" style="0" customWidth="1"/>
    <col min="6" max="6" width="9.28125" style="0" customWidth="1"/>
    <col min="7" max="7" width="42.57421875" style="0" customWidth="1"/>
    <col min="8" max="8" width="14.57421875" style="0" customWidth="1"/>
    <col min="9" max="9" width="10.140625" style="0" customWidth="1"/>
    <col min="10" max="10" width="9.28125" style="0" bestFit="1" customWidth="1"/>
    <col min="11" max="11" width="12.140625" style="0" customWidth="1"/>
    <col min="12" max="12" width="10.00390625" style="0" bestFit="1" customWidth="1"/>
    <col min="13" max="13" width="13.7109375" style="0" customWidth="1"/>
    <col min="14" max="14" width="13.00390625" style="0" customWidth="1"/>
    <col min="15" max="15" width="15.8515625" style="1" customWidth="1"/>
    <col min="16" max="16" width="35.140625" style="0" customWidth="1"/>
    <col min="17" max="17" width="22.28125" style="0" customWidth="1"/>
    <col min="18" max="18" width="10.7109375" style="0" customWidth="1"/>
    <col min="19" max="19" width="21.57421875" style="0" customWidth="1"/>
    <col min="20" max="20" width="23.140625" style="0" customWidth="1"/>
  </cols>
  <sheetData>
    <row r="1" spans="1:24" ht="15">
      <c r="A1" s="2"/>
      <c r="B1" s="2"/>
      <c r="C1" s="2"/>
      <c r="D1" s="2"/>
      <c r="E1" s="2"/>
      <c r="F1" s="2"/>
      <c r="G1" s="3"/>
      <c r="H1" s="2"/>
      <c r="I1" s="2"/>
      <c r="J1" s="2"/>
      <c r="K1" s="2"/>
      <c r="L1" s="4"/>
      <c r="M1" s="4"/>
      <c r="N1" s="5"/>
      <c r="O1" s="6"/>
      <c r="P1" s="7"/>
      <c r="Q1" s="2"/>
      <c r="R1" s="2"/>
      <c r="S1" s="2"/>
      <c r="T1" s="32"/>
      <c r="U1" s="32"/>
      <c r="V1" s="32"/>
      <c r="W1" s="32"/>
      <c r="X1" s="32"/>
    </row>
    <row r="2" spans="1:24" ht="15">
      <c r="A2" s="90" t="s">
        <v>7</v>
      </c>
      <c r="B2" s="90"/>
      <c r="C2" s="90"/>
      <c r="D2" s="90"/>
      <c r="E2" s="90"/>
      <c r="F2" s="90"/>
      <c r="G2" s="90"/>
      <c r="H2" s="90"/>
      <c r="I2" s="90"/>
      <c r="J2" s="90"/>
      <c r="K2" s="90"/>
      <c r="L2" s="90"/>
      <c r="M2" s="90"/>
      <c r="N2" s="90"/>
      <c r="O2" s="90"/>
      <c r="P2" s="90"/>
      <c r="Q2" s="90"/>
      <c r="R2" s="90"/>
      <c r="S2" s="90"/>
      <c r="T2" s="32"/>
      <c r="U2" s="32"/>
      <c r="V2" s="32"/>
      <c r="W2" s="32"/>
      <c r="X2" s="32"/>
    </row>
    <row r="3" spans="1:24" ht="15">
      <c r="A3" s="90" t="s">
        <v>8</v>
      </c>
      <c r="B3" s="90"/>
      <c r="C3" s="90"/>
      <c r="D3" s="90"/>
      <c r="E3" s="90"/>
      <c r="F3" s="90"/>
      <c r="G3" s="90"/>
      <c r="H3" s="90"/>
      <c r="I3" s="90"/>
      <c r="J3" s="90"/>
      <c r="K3" s="90"/>
      <c r="L3" s="90"/>
      <c r="M3" s="90"/>
      <c r="N3" s="90"/>
      <c r="O3" s="90"/>
      <c r="P3" s="90"/>
      <c r="Q3" s="90"/>
      <c r="R3" s="90"/>
      <c r="S3" s="90"/>
      <c r="T3" s="32"/>
      <c r="U3" s="32"/>
      <c r="V3" s="32"/>
      <c r="W3" s="32"/>
      <c r="X3" s="32"/>
    </row>
    <row r="4" spans="1:24" ht="15">
      <c r="A4" s="90" t="s">
        <v>9</v>
      </c>
      <c r="B4" s="90"/>
      <c r="C4" s="90"/>
      <c r="D4" s="90"/>
      <c r="E4" s="90"/>
      <c r="F4" s="90"/>
      <c r="G4" s="90"/>
      <c r="H4" s="90"/>
      <c r="I4" s="90"/>
      <c r="J4" s="90"/>
      <c r="K4" s="90"/>
      <c r="L4" s="90"/>
      <c r="M4" s="90"/>
      <c r="N4" s="90"/>
      <c r="O4" s="90"/>
      <c r="P4" s="90"/>
      <c r="Q4" s="90"/>
      <c r="R4" s="90"/>
      <c r="S4" s="90"/>
      <c r="T4" s="32"/>
      <c r="U4" s="32"/>
      <c r="V4" s="32"/>
      <c r="W4" s="32"/>
      <c r="X4" s="32"/>
    </row>
    <row r="5" spans="1:24" ht="15">
      <c r="A5" s="90" t="s">
        <v>302</v>
      </c>
      <c r="B5" s="91"/>
      <c r="C5" s="91"/>
      <c r="D5" s="91"/>
      <c r="E5" s="91"/>
      <c r="F5" s="91"/>
      <c r="G5" s="91"/>
      <c r="H5" s="91"/>
      <c r="I5" s="91"/>
      <c r="J5" s="91"/>
      <c r="K5" s="91"/>
      <c r="L5" s="91"/>
      <c r="M5" s="91"/>
      <c r="N5" s="91"/>
      <c r="O5" s="91"/>
      <c r="P5" s="91"/>
      <c r="Q5" s="91"/>
      <c r="R5" s="91"/>
      <c r="S5" s="91"/>
      <c r="T5" s="32"/>
      <c r="U5" s="32"/>
      <c r="V5" s="32"/>
      <c r="W5" s="32"/>
      <c r="X5" s="32"/>
    </row>
    <row r="6" spans="1:24" ht="15.75" thickBot="1">
      <c r="A6" s="92" t="s">
        <v>301</v>
      </c>
      <c r="B6" s="92"/>
      <c r="C6" s="92"/>
      <c r="D6" s="92"/>
      <c r="E6" s="92"/>
      <c r="F6" s="92"/>
      <c r="G6" s="92"/>
      <c r="H6" s="92"/>
      <c r="I6" s="92"/>
      <c r="J6" s="92"/>
      <c r="K6" s="92"/>
      <c r="L6" s="92"/>
      <c r="M6" s="92"/>
      <c r="N6" s="92"/>
      <c r="O6" s="92"/>
      <c r="P6" s="92"/>
      <c r="Q6" s="92"/>
      <c r="R6" s="92"/>
      <c r="S6" s="92"/>
      <c r="T6" s="32"/>
      <c r="U6" s="32"/>
      <c r="V6" s="32"/>
      <c r="W6" s="32"/>
      <c r="X6" s="32"/>
    </row>
    <row r="7" spans="1:24" ht="15">
      <c r="A7" s="93" t="s">
        <v>13</v>
      </c>
      <c r="B7" s="82" t="s">
        <v>20</v>
      </c>
      <c r="C7" s="82" t="s">
        <v>19</v>
      </c>
      <c r="D7" s="82" t="s">
        <v>12</v>
      </c>
      <c r="E7" s="82" t="s">
        <v>10</v>
      </c>
      <c r="F7" s="82" t="s">
        <v>17</v>
      </c>
      <c r="G7" s="88" t="s">
        <v>1</v>
      </c>
      <c r="H7" s="88" t="s">
        <v>4</v>
      </c>
      <c r="I7" s="93" t="s">
        <v>18</v>
      </c>
      <c r="J7" s="93" t="s">
        <v>21</v>
      </c>
      <c r="K7" s="82" t="s">
        <v>14</v>
      </c>
      <c r="L7" s="84" t="s">
        <v>2</v>
      </c>
      <c r="M7" s="86" t="s">
        <v>6</v>
      </c>
      <c r="N7" s="86" t="s">
        <v>5</v>
      </c>
      <c r="O7" s="86" t="s">
        <v>3</v>
      </c>
      <c r="P7" s="88" t="s">
        <v>0</v>
      </c>
      <c r="Q7" s="82" t="s">
        <v>16</v>
      </c>
      <c r="R7" s="82" t="s">
        <v>15</v>
      </c>
      <c r="S7" s="82" t="s">
        <v>11</v>
      </c>
      <c r="T7" s="82" t="s">
        <v>64</v>
      </c>
      <c r="U7" s="32"/>
      <c r="V7" s="32"/>
      <c r="W7" s="32"/>
      <c r="X7" s="32"/>
    </row>
    <row r="8" spans="1:24" ht="15">
      <c r="A8" s="94"/>
      <c r="B8" s="83"/>
      <c r="C8" s="83"/>
      <c r="D8" s="83"/>
      <c r="E8" s="83"/>
      <c r="F8" s="83"/>
      <c r="G8" s="95"/>
      <c r="H8" s="95"/>
      <c r="I8" s="94"/>
      <c r="J8" s="94"/>
      <c r="K8" s="83"/>
      <c r="L8" s="85"/>
      <c r="M8" s="87"/>
      <c r="N8" s="87"/>
      <c r="O8" s="87"/>
      <c r="P8" s="89"/>
      <c r="Q8" s="83"/>
      <c r="R8" s="83"/>
      <c r="S8" s="83"/>
      <c r="T8" s="83"/>
      <c r="U8" s="32"/>
      <c r="V8" s="32"/>
      <c r="W8" s="32"/>
      <c r="X8" s="32"/>
    </row>
    <row r="9" spans="1:24" ht="15">
      <c r="A9" s="8"/>
      <c r="B9" s="9"/>
      <c r="C9" s="9"/>
      <c r="D9" s="9"/>
      <c r="E9" s="9"/>
      <c r="F9" s="10">
        <v>25401</v>
      </c>
      <c r="G9" s="11" t="s">
        <v>65</v>
      </c>
      <c r="H9" s="12"/>
      <c r="I9" s="13"/>
      <c r="J9" s="14"/>
      <c r="K9" s="14"/>
      <c r="L9" s="15"/>
      <c r="M9" s="15"/>
      <c r="N9" s="16"/>
      <c r="O9" s="17"/>
      <c r="P9" s="11"/>
      <c r="Q9" s="18"/>
      <c r="R9" s="18"/>
      <c r="S9" s="18"/>
      <c r="T9" s="32"/>
      <c r="U9" s="32"/>
      <c r="V9" s="32"/>
      <c r="W9" s="32"/>
      <c r="X9" s="32"/>
    </row>
    <row r="10" spans="1:24" ht="15">
      <c r="A10" s="8"/>
      <c r="B10" s="9"/>
      <c r="C10" s="9"/>
      <c r="D10" s="9"/>
      <c r="E10" s="9"/>
      <c r="F10" s="10"/>
      <c r="G10" s="19"/>
      <c r="H10" s="12"/>
      <c r="I10" s="13"/>
      <c r="J10" s="14"/>
      <c r="K10" s="14"/>
      <c r="L10" s="15"/>
      <c r="M10" s="15"/>
      <c r="N10" s="16"/>
      <c r="O10" s="17"/>
      <c r="P10" s="11"/>
      <c r="Q10" s="18"/>
      <c r="R10" s="18"/>
      <c r="S10" s="18"/>
      <c r="T10" s="32"/>
      <c r="U10" s="32"/>
      <c r="V10" s="32"/>
      <c r="W10" s="32"/>
      <c r="X10" s="32"/>
    </row>
    <row r="11" spans="1:24" ht="15">
      <c r="A11" s="20"/>
      <c r="B11" s="21"/>
      <c r="C11" s="21"/>
      <c r="D11" s="21"/>
      <c r="E11" s="21"/>
      <c r="F11" s="22"/>
      <c r="G11" s="23" t="s">
        <v>22</v>
      </c>
      <c r="H11" s="24">
        <f ca="1">TODAY()</f>
        <v>43178</v>
      </c>
      <c r="I11" s="25"/>
      <c r="J11" s="26"/>
      <c r="K11" s="26"/>
      <c r="L11" s="27"/>
      <c r="M11" s="27"/>
      <c r="N11" s="28"/>
      <c r="O11" s="29">
        <f>SUM(O12:O106)</f>
        <v>2929778.5492000007</v>
      </c>
      <c r="P11" s="30"/>
      <c r="Q11" s="31"/>
      <c r="R11" s="31"/>
      <c r="S11" s="31"/>
      <c r="T11" s="33"/>
      <c r="U11" s="32"/>
      <c r="V11" s="32"/>
      <c r="W11" s="32"/>
      <c r="X11" s="32"/>
    </row>
    <row r="12" spans="1:24" ht="18">
      <c r="A12" s="34" t="s">
        <v>23</v>
      </c>
      <c r="B12" s="35">
        <v>42040</v>
      </c>
      <c r="C12" s="35">
        <v>42051</v>
      </c>
      <c r="D12" s="35">
        <v>42048</v>
      </c>
      <c r="E12" s="34"/>
      <c r="F12" s="36">
        <v>182</v>
      </c>
      <c r="G12" s="37" t="s">
        <v>209</v>
      </c>
      <c r="H12" s="36" t="s">
        <v>28</v>
      </c>
      <c r="I12" s="36">
        <v>1300</v>
      </c>
      <c r="J12" s="38">
        <v>1300</v>
      </c>
      <c r="K12" s="38" t="s">
        <v>140</v>
      </c>
      <c r="L12" s="39">
        <v>55</v>
      </c>
      <c r="M12" s="40">
        <f>L12*J12</f>
        <v>71500</v>
      </c>
      <c r="N12" s="34"/>
      <c r="O12" s="41"/>
      <c r="P12" s="42" t="s">
        <v>63</v>
      </c>
      <c r="Q12" s="43" t="s">
        <v>181</v>
      </c>
      <c r="R12" s="44">
        <v>42033</v>
      </c>
      <c r="S12" s="44" t="s">
        <v>182</v>
      </c>
      <c r="T12" s="45" t="s">
        <v>183</v>
      </c>
      <c r="U12" s="32"/>
      <c r="V12" s="32"/>
      <c r="W12" s="32"/>
      <c r="X12" s="32"/>
    </row>
    <row r="13" spans="1:24" ht="18">
      <c r="A13" s="34" t="s">
        <v>23</v>
      </c>
      <c r="B13" s="35">
        <v>42040</v>
      </c>
      <c r="C13" s="35">
        <v>42051</v>
      </c>
      <c r="D13" s="35">
        <v>42048</v>
      </c>
      <c r="E13" s="34"/>
      <c r="F13" s="36">
        <v>188</v>
      </c>
      <c r="G13" s="37" t="s">
        <v>210</v>
      </c>
      <c r="H13" s="36" t="s">
        <v>28</v>
      </c>
      <c r="I13" s="36">
        <v>1800</v>
      </c>
      <c r="J13" s="46">
        <v>1800</v>
      </c>
      <c r="K13" s="38" t="s">
        <v>140</v>
      </c>
      <c r="L13" s="47">
        <v>82.9</v>
      </c>
      <c r="M13" s="40">
        <f>L13*J13</f>
        <v>149220</v>
      </c>
      <c r="N13" s="34"/>
      <c r="O13" s="41"/>
      <c r="P13" s="42" t="s">
        <v>63</v>
      </c>
      <c r="Q13" s="43" t="s">
        <v>181</v>
      </c>
      <c r="R13" s="44">
        <v>42033</v>
      </c>
      <c r="S13" s="44" t="s">
        <v>182</v>
      </c>
      <c r="T13" s="45" t="s">
        <v>183</v>
      </c>
      <c r="U13" s="32"/>
      <c r="V13" s="32"/>
      <c r="W13" s="32"/>
      <c r="X13" s="32"/>
    </row>
    <row r="14" spans="1:24" ht="20.25" customHeight="1">
      <c r="A14" s="34" t="s">
        <v>23</v>
      </c>
      <c r="B14" s="35">
        <v>42040</v>
      </c>
      <c r="C14" s="35">
        <v>42051</v>
      </c>
      <c r="D14" s="35">
        <v>42048</v>
      </c>
      <c r="E14" s="34"/>
      <c r="F14" s="36">
        <v>189</v>
      </c>
      <c r="G14" s="37" t="s">
        <v>211</v>
      </c>
      <c r="H14" s="36" t="s">
        <v>28</v>
      </c>
      <c r="I14" s="36">
        <v>480</v>
      </c>
      <c r="J14" s="38">
        <v>480</v>
      </c>
      <c r="K14" s="38" t="s">
        <v>140</v>
      </c>
      <c r="L14" s="47">
        <v>82.9</v>
      </c>
      <c r="M14" s="40">
        <f>L14*J14</f>
        <v>39792</v>
      </c>
      <c r="N14" s="34"/>
      <c r="O14" s="41"/>
      <c r="P14" s="42" t="s">
        <v>63</v>
      </c>
      <c r="Q14" s="43" t="s">
        <v>181</v>
      </c>
      <c r="R14" s="44">
        <v>42033</v>
      </c>
      <c r="S14" s="44" t="s">
        <v>182</v>
      </c>
      <c r="T14" s="45" t="s">
        <v>183</v>
      </c>
      <c r="U14" s="32"/>
      <c r="V14" s="32"/>
      <c r="W14" s="32"/>
      <c r="X14" s="32"/>
    </row>
    <row r="15" spans="1:24" ht="27">
      <c r="A15" s="34" t="s">
        <v>23</v>
      </c>
      <c r="B15" s="35">
        <v>42040</v>
      </c>
      <c r="C15" s="35">
        <v>42051</v>
      </c>
      <c r="D15" s="35">
        <v>42048</v>
      </c>
      <c r="E15" s="48"/>
      <c r="F15" s="36">
        <v>190</v>
      </c>
      <c r="G15" s="37" t="s">
        <v>212</v>
      </c>
      <c r="H15" s="36" t="s">
        <v>28</v>
      </c>
      <c r="I15" s="36">
        <v>1800</v>
      </c>
      <c r="J15" s="46">
        <v>1800</v>
      </c>
      <c r="K15" s="38" t="s">
        <v>140</v>
      </c>
      <c r="L15" s="47">
        <v>82.9</v>
      </c>
      <c r="M15" s="40">
        <f>L15*J15</f>
        <v>149220</v>
      </c>
      <c r="N15" s="34"/>
      <c r="O15" s="41"/>
      <c r="P15" s="42" t="s">
        <v>63</v>
      </c>
      <c r="Q15" s="43" t="s">
        <v>181</v>
      </c>
      <c r="R15" s="44">
        <v>42033</v>
      </c>
      <c r="S15" s="44" t="s">
        <v>182</v>
      </c>
      <c r="T15" s="45" t="s">
        <v>183</v>
      </c>
      <c r="U15" s="32"/>
      <c r="V15" s="32"/>
      <c r="W15" s="32"/>
      <c r="X15" s="32"/>
    </row>
    <row r="16" spans="1:24" ht="27">
      <c r="A16" s="34" t="s">
        <v>23</v>
      </c>
      <c r="B16" s="35">
        <v>42040</v>
      </c>
      <c r="C16" s="35">
        <v>42051</v>
      </c>
      <c r="D16" s="35">
        <v>42048</v>
      </c>
      <c r="E16" s="34"/>
      <c r="F16" s="36">
        <v>191</v>
      </c>
      <c r="G16" s="37" t="s">
        <v>213</v>
      </c>
      <c r="H16" s="36" t="s">
        <v>28</v>
      </c>
      <c r="I16" s="36">
        <v>300</v>
      </c>
      <c r="J16" s="46">
        <v>300</v>
      </c>
      <c r="K16" s="38" t="s">
        <v>140</v>
      </c>
      <c r="L16" s="47">
        <v>55</v>
      </c>
      <c r="M16" s="40">
        <f>L16*J16</f>
        <v>16500</v>
      </c>
      <c r="N16" s="34"/>
      <c r="O16" s="41"/>
      <c r="P16" s="42" t="s">
        <v>63</v>
      </c>
      <c r="Q16" s="43" t="s">
        <v>181</v>
      </c>
      <c r="R16" s="44">
        <v>42033</v>
      </c>
      <c r="S16" s="44" t="s">
        <v>182</v>
      </c>
      <c r="T16" s="45" t="s">
        <v>183</v>
      </c>
      <c r="U16" s="32"/>
      <c r="V16" s="32"/>
      <c r="W16" s="32"/>
      <c r="X16" s="32"/>
    </row>
    <row r="17" spans="1:24" ht="18">
      <c r="A17" s="34" t="s">
        <v>23</v>
      </c>
      <c r="B17" s="35">
        <v>42040</v>
      </c>
      <c r="C17" s="35">
        <v>42051</v>
      </c>
      <c r="D17" s="35">
        <v>42048</v>
      </c>
      <c r="E17" s="34"/>
      <c r="F17" s="36">
        <v>192</v>
      </c>
      <c r="G17" s="37" t="s">
        <v>214</v>
      </c>
      <c r="H17" s="36" t="s">
        <v>28</v>
      </c>
      <c r="I17" s="36">
        <v>1200</v>
      </c>
      <c r="J17" s="46">
        <v>1200</v>
      </c>
      <c r="K17" s="38" t="s">
        <v>140</v>
      </c>
      <c r="L17" s="47">
        <v>55</v>
      </c>
      <c r="M17" s="40">
        <f>L17*J17</f>
        <v>66000</v>
      </c>
      <c r="N17" s="49">
        <f>SUM(M12:M17)*0.16</f>
        <v>78757.12</v>
      </c>
      <c r="O17" s="41">
        <f>SUM(M12:M17)+N17</f>
        <v>570989.12</v>
      </c>
      <c r="P17" s="42" t="s">
        <v>63</v>
      </c>
      <c r="Q17" s="43" t="s">
        <v>181</v>
      </c>
      <c r="R17" s="44">
        <v>42033</v>
      </c>
      <c r="S17" s="44" t="s">
        <v>182</v>
      </c>
      <c r="T17" s="45" t="s">
        <v>183</v>
      </c>
      <c r="U17" s="32"/>
      <c r="V17" s="32"/>
      <c r="W17" s="32"/>
      <c r="X17" s="32"/>
    </row>
    <row r="18" spans="1:24" ht="15">
      <c r="A18" s="34"/>
      <c r="B18" s="35"/>
      <c r="C18" s="35"/>
      <c r="D18" s="35"/>
      <c r="E18" s="34"/>
      <c r="F18" s="36"/>
      <c r="G18" s="37"/>
      <c r="H18" s="36"/>
      <c r="I18" s="36"/>
      <c r="J18" s="46"/>
      <c r="K18" s="38"/>
      <c r="L18" s="47"/>
      <c r="M18" s="40"/>
      <c r="N18" s="34"/>
      <c r="O18" s="41"/>
      <c r="P18" s="42"/>
      <c r="Q18" s="43"/>
      <c r="R18" s="43"/>
      <c r="S18" s="43"/>
      <c r="T18" s="43"/>
      <c r="U18" s="32"/>
      <c r="V18" s="32"/>
      <c r="W18" s="32"/>
      <c r="X18" s="32"/>
    </row>
    <row r="19" spans="1:24" ht="18">
      <c r="A19" s="34" t="s">
        <v>26</v>
      </c>
      <c r="B19" s="35">
        <v>42040</v>
      </c>
      <c r="C19" s="35">
        <v>42051</v>
      </c>
      <c r="D19" s="35">
        <v>42048</v>
      </c>
      <c r="E19" s="34"/>
      <c r="F19" s="50">
        <v>141</v>
      </c>
      <c r="G19" s="51" t="s">
        <v>215</v>
      </c>
      <c r="H19" s="36" t="s">
        <v>24</v>
      </c>
      <c r="I19" s="52">
        <v>96</v>
      </c>
      <c r="J19" s="46">
        <v>96</v>
      </c>
      <c r="K19" s="46">
        <v>7005774</v>
      </c>
      <c r="L19" s="47">
        <v>555.41</v>
      </c>
      <c r="M19" s="40">
        <f>L19*J19</f>
        <v>53319.36</v>
      </c>
      <c r="N19" s="34"/>
      <c r="O19" s="41"/>
      <c r="P19" s="42" t="s">
        <v>153</v>
      </c>
      <c r="Q19" s="43" t="s">
        <v>184</v>
      </c>
      <c r="R19" s="44">
        <v>42033</v>
      </c>
      <c r="S19" s="44" t="s">
        <v>182</v>
      </c>
      <c r="T19" s="45" t="s">
        <v>183</v>
      </c>
      <c r="U19" s="32"/>
      <c r="V19" s="32"/>
      <c r="W19" s="32"/>
      <c r="X19" s="32"/>
    </row>
    <row r="20" spans="1:24" ht="18">
      <c r="A20" s="34" t="s">
        <v>26</v>
      </c>
      <c r="B20" s="35">
        <v>42040</v>
      </c>
      <c r="C20" s="35">
        <v>42051</v>
      </c>
      <c r="D20" s="35">
        <v>42048</v>
      </c>
      <c r="E20" s="34"/>
      <c r="F20" s="50">
        <v>260</v>
      </c>
      <c r="G20" s="53" t="s">
        <v>89</v>
      </c>
      <c r="H20" s="36" t="s">
        <v>24</v>
      </c>
      <c r="I20" s="52">
        <v>156</v>
      </c>
      <c r="J20" s="38">
        <v>156</v>
      </c>
      <c r="K20" s="38">
        <v>7005774</v>
      </c>
      <c r="L20" s="47">
        <v>381.71</v>
      </c>
      <c r="M20" s="40">
        <f>L20*J20</f>
        <v>59546.759999999995</v>
      </c>
      <c r="N20" s="49">
        <f>SUM(M19:M20)*0.16</f>
        <v>18058.5792</v>
      </c>
      <c r="O20" s="41">
        <f>SUM(M19:M20)+N20</f>
        <v>130924.6992</v>
      </c>
      <c r="P20" s="54" t="s">
        <v>153</v>
      </c>
      <c r="Q20" s="43" t="s">
        <v>184</v>
      </c>
      <c r="R20" s="44">
        <v>42033</v>
      </c>
      <c r="S20" s="44" t="s">
        <v>182</v>
      </c>
      <c r="T20" s="45" t="s">
        <v>183</v>
      </c>
      <c r="U20" s="32"/>
      <c r="V20" s="32"/>
      <c r="W20" s="32"/>
      <c r="X20" s="32"/>
    </row>
    <row r="21" spans="1:24" ht="15">
      <c r="A21" s="34"/>
      <c r="B21" s="35"/>
      <c r="C21" s="35"/>
      <c r="D21" s="35"/>
      <c r="E21" s="34"/>
      <c r="F21" s="50"/>
      <c r="G21" s="53"/>
      <c r="H21" s="36"/>
      <c r="I21" s="52"/>
      <c r="J21" s="38"/>
      <c r="K21" s="38"/>
      <c r="L21" s="47"/>
      <c r="M21" s="40"/>
      <c r="N21" s="34"/>
      <c r="O21" s="41"/>
      <c r="P21" s="54"/>
      <c r="Q21" s="43"/>
      <c r="R21" s="44"/>
      <c r="S21" s="44"/>
      <c r="T21" s="45"/>
      <c r="U21" s="32"/>
      <c r="V21" s="32"/>
      <c r="W21" s="32"/>
      <c r="X21" s="32"/>
    </row>
    <row r="22" spans="1:24" ht="36">
      <c r="A22" s="34" t="s">
        <v>29</v>
      </c>
      <c r="B22" s="35">
        <v>42040</v>
      </c>
      <c r="C22" s="35">
        <v>42051</v>
      </c>
      <c r="D22" s="35">
        <v>42046</v>
      </c>
      <c r="E22" s="34"/>
      <c r="F22" s="36">
        <v>61</v>
      </c>
      <c r="G22" s="37" t="s">
        <v>216</v>
      </c>
      <c r="H22" s="36" t="s">
        <v>28</v>
      </c>
      <c r="I22" s="52">
        <v>17</v>
      </c>
      <c r="J22" s="38">
        <v>17</v>
      </c>
      <c r="K22" s="38">
        <v>1909</v>
      </c>
      <c r="L22" s="47">
        <v>998.8</v>
      </c>
      <c r="M22" s="40">
        <f aca="true" t="shared" si="0" ref="M22:M34">L22*J22</f>
        <v>16979.6</v>
      </c>
      <c r="N22" s="34"/>
      <c r="O22" s="41"/>
      <c r="P22" s="54" t="s">
        <v>154</v>
      </c>
      <c r="Q22" s="43" t="s">
        <v>185</v>
      </c>
      <c r="R22" s="44">
        <v>42033</v>
      </c>
      <c r="S22" s="44" t="s">
        <v>182</v>
      </c>
      <c r="T22" s="45" t="s">
        <v>183</v>
      </c>
      <c r="U22" s="32"/>
      <c r="V22" s="32"/>
      <c r="W22" s="32"/>
      <c r="X22" s="32"/>
    </row>
    <row r="23" spans="1:24" ht="36">
      <c r="A23" s="34" t="s">
        <v>29</v>
      </c>
      <c r="B23" s="35">
        <v>42040</v>
      </c>
      <c r="C23" s="35">
        <v>42051</v>
      </c>
      <c r="D23" s="35">
        <v>42046</v>
      </c>
      <c r="E23" s="34"/>
      <c r="F23" s="36">
        <v>62</v>
      </c>
      <c r="G23" s="37" t="s">
        <v>217</v>
      </c>
      <c r="H23" s="36" t="s">
        <v>28</v>
      </c>
      <c r="I23" s="52">
        <v>69</v>
      </c>
      <c r="J23" s="38">
        <v>69</v>
      </c>
      <c r="K23" s="38">
        <v>1909</v>
      </c>
      <c r="L23" s="47">
        <v>369.6</v>
      </c>
      <c r="M23" s="40">
        <f t="shared" si="0"/>
        <v>25502.4</v>
      </c>
      <c r="N23" s="34"/>
      <c r="O23" s="41"/>
      <c r="P23" s="54" t="s">
        <v>154</v>
      </c>
      <c r="Q23" s="43" t="s">
        <v>185</v>
      </c>
      <c r="R23" s="44">
        <v>42033</v>
      </c>
      <c r="S23" s="44" t="s">
        <v>182</v>
      </c>
      <c r="T23" s="45" t="s">
        <v>183</v>
      </c>
      <c r="U23" s="32"/>
      <c r="V23" s="32"/>
      <c r="W23" s="32"/>
      <c r="X23" s="32"/>
    </row>
    <row r="24" spans="1:24" ht="36">
      <c r="A24" s="34" t="s">
        <v>29</v>
      </c>
      <c r="B24" s="35">
        <v>42040</v>
      </c>
      <c r="C24" s="35">
        <v>42051</v>
      </c>
      <c r="D24" s="35">
        <v>42046</v>
      </c>
      <c r="E24" s="34"/>
      <c r="F24" s="36">
        <v>63</v>
      </c>
      <c r="G24" s="55" t="s">
        <v>218</v>
      </c>
      <c r="H24" s="36" t="s">
        <v>28</v>
      </c>
      <c r="I24" s="52">
        <v>12</v>
      </c>
      <c r="J24" s="38">
        <v>12</v>
      </c>
      <c r="K24" s="38">
        <v>1909</v>
      </c>
      <c r="L24" s="47">
        <v>525.8</v>
      </c>
      <c r="M24" s="40">
        <f t="shared" si="0"/>
        <v>6309.599999999999</v>
      </c>
      <c r="N24" s="34"/>
      <c r="O24" s="41"/>
      <c r="P24" s="54" t="s">
        <v>154</v>
      </c>
      <c r="Q24" s="43" t="s">
        <v>185</v>
      </c>
      <c r="R24" s="44">
        <v>42033</v>
      </c>
      <c r="S24" s="44" t="s">
        <v>182</v>
      </c>
      <c r="T24" s="45" t="s">
        <v>183</v>
      </c>
      <c r="U24" s="32"/>
      <c r="V24" s="32"/>
      <c r="W24" s="32"/>
      <c r="X24" s="32"/>
    </row>
    <row r="25" spans="1:24" ht="27">
      <c r="A25" s="34" t="s">
        <v>29</v>
      </c>
      <c r="B25" s="35">
        <v>42040</v>
      </c>
      <c r="C25" s="35">
        <v>42051</v>
      </c>
      <c r="D25" s="35">
        <v>42046</v>
      </c>
      <c r="E25" s="34"/>
      <c r="F25" s="36">
        <v>64</v>
      </c>
      <c r="G25" s="55" t="s">
        <v>219</v>
      </c>
      <c r="H25" s="36" t="s">
        <v>28</v>
      </c>
      <c r="I25" s="52">
        <v>30</v>
      </c>
      <c r="J25" s="38">
        <v>30</v>
      </c>
      <c r="K25" s="38">
        <v>1909</v>
      </c>
      <c r="L25" s="47">
        <v>594</v>
      </c>
      <c r="M25" s="40">
        <f t="shared" si="0"/>
        <v>17820</v>
      </c>
      <c r="N25" s="34"/>
      <c r="O25" s="41"/>
      <c r="P25" s="54" t="s">
        <v>154</v>
      </c>
      <c r="Q25" s="43" t="s">
        <v>185</v>
      </c>
      <c r="R25" s="44">
        <v>42033</v>
      </c>
      <c r="S25" s="44" t="s">
        <v>182</v>
      </c>
      <c r="T25" s="45" t="s">
        <v>183</v>
      </c>
      <c r="U25" s="32"/>
      <c r="V25" s="32"/>
      <c r="W25" s="32"/>
      <c r="X25" s="32"/>
    </row>
    <row r="26" spans="1:24" ht="36">
      <c r="A26" s="34" t="s">
        <v>29</v>
      </c>
      <c r="B26" s="35">
        <v>42040</v>
      </c>
      <c r="C26" s="35">
        <v>42051</v>
      </c>
      <c r="D26" s="35">
        <v>42046</v>
      </c>
      <c r="E26" s="34"/>
      <c r="F26" s="36">
        <v>72</v>
      </c>
      <c r="G26" s="37" t="s">
        <v>220</v>
      </c>
      <c r="H26" s="36" t="s">
        <v>24</v>
      </c>
      <c r="I26" s="52">
        <v>160</v>
      </c>
      <c r="J26" s="38">
        <v>160</v>
      </c>
      <c r="K26" s="38">
        <v>1909</v>
      </c>
      <c r="L26" s="47">
        <v>93.24</v>
      </c>
      <c r="M26" s="40">
        <f t="shared" si="0"/>
        <v>14918.4</v>
      </c>
      <c r="N26" s="34"/>
      <c r="O26" s="41"/>
      <c r="P26" s="54" t="s">
        <v>154</v>
      </c>
      <c r="Q26" s="43" t="s">
        <v>185</v>
      </c>
      <c r="R26" s="44">
        <v>42033</v>
      </c>
      <c r="S26" s="44" t="s">
        <v>182</v>
      </c>
      <c r="T26" s="45" t="s">
        <v>183</v>
      </c>
      <c r="U26" s="32"/>
      <c r="V26" s="32"/>
      <c r="W26" s="32"/>
      <c r="X26" s="32"/>
    </row>
    <row r="27" spans="1:24" ht="36">
      <c r="A27" s="34" t="s">
        <v>29</v>
      </c>
      <c r="B27" s="35">
        <v>42040</v>
      </c>
      <c r="C27" s="35">
        <v>42051</v>
      </c>
      <c r="D27" s="35">
        <v>42051</v>
      </c>
      <c r="E27" s="34"/>
      <c r="F27" s="36">
        <v>111</v>
      </c>
      <c r="G27" s="37" t="s">
        <v>221</v>
      </c>
      <c r="H27" s="36" t="s">
        <v>28</v>
      </c>
      <c r="I27" s="52">
        <v>100</v>
      </c>
      <c r="J27" s="38">
        <v>100</v>
      </c>
      <c r="K27" s="38">
        <v>1958</v>
      </c>
      <c r="L27" s="47">
        <v>84.76</v>
      </c>
      <c r="M27" s="40">
        <f t="shared" si="0"/>
        <v>8476</v>
      </c>
      <c r="N27" s="34"/>
      <c r="O27" s="41"/>
      <c r="P27" s="54" t="s">
        <v>154</v>
      </c>
      <c r="Q27" s="43" t="s">
        <v>185</v>
      </c>
      <c r="R27" s="44">
        <v>42033</v>
      </c>
      <c r="S27" s="44" t="s">
        <v>182</v>
      </c>
      <c r="T27" s="45" t="s">
        <v>183</v>
      </c>
      <c r="U27" s="32"/>
      <c r="V27" s="32"/>
      <c r="W27" s="32"/>
      <c r="X27" s="32"/>
    </row>
    <row r="28" spans="1:24" ht="36">
      <c r="A28" s="34" t="s">
        <v>29</v>
      </c>
      <c r="B28" s="35">
        <v>42040</v>
      </c>
      <c r="C28" s="35">
        <v>42051</v>
      </c>
      <c r="D28" s="35">
        <v>42046</v>
      </c>
      <c r="E28" s="34"/>
      <c r="F28" s="36">
        <v>112</v>
      </c>
      <c r="G28" s="37" t="s">
        <v>222</v>
      </c>
      <c r="H28" s="36" t="s">
        <v>28</v>
      </c>
      <c r="I28" s="52">
        <v>140</v>
      </c>
      <c r="J28" s="38">
        <v>140</v>
      </c>
      <c r="K28" s="38">
        <v>1909</v>
      </c>
      <c r="L28" s="47">
        <v>80.22</v>
      </c>
      <c r="M28" s="40">
        <f t="shared" si="0"/>
        <v>11230.8</v>
      </c>
      <c r="N28" s="34"/>
      <c r="O28" s="41"/>
      <c r="P28" s="54" t="s">
        <v>154</v>
      </c>
      <c r="Q28" s="43" t="s">
        <v>185</v>
      </c>
      <c r="R28" s="44">
        <v>42033</v>
      </c>
      <c r="S28" s="44" t="s">
        <v>182</v>
      </c>
      <c r="T28" s="45" t="s">
        <v>183</v>
      </c>
      <c r="U28" s="32"/>
      <c r="V28" s="32"/>
      <c r="W28" s="32"/>
      <c r="X28" s="32"/>
    </row>
    <row r="29" spans="1:24" ht="36">
      <c r="A29" s="34" t="s">
        <v>29</v>
      </c>
      <c r="B29" s="35">
        <v>42040</v>
      </c>
      <c r="C29" s="35">
        <v>42051</v>
      </c>
      <c r="D29" s="35">
        <v>42046</v>
      </c>
      <c r="E29" s="54"/>
      <c r="F29" s="36">
        <v>113</v>
      </c>
      <c r="G29" s="37" t="s">
        <v>223</v>
      </c>
      <c r="H29" s="36" t="s">
        <v>28</v>
      </c>
      <c r="I29" s="52">
        <v>140</v>
      </c>
      <c r="J29" s="46">
        <v>140</v>
      </c>
      <c r="K29" s="38">
        <v>1909</v>
      </c>
      <c r="L29" s="47">
        <v>80.22</v>
      </c>
      <c r="M29" s="40">
        <f t="shared" si="0"/>
        <v>11230.8</v>
      </c>
      <c r="N29" s="34"/>
      <c r="O29" s="41"/>
      <c r="P29" s="54" t="s">
        <v>154</v>
      </c>
      <c r="Q29" s="43" t="s">
        <v>185</v>
      </c>
      <c r="R29" s="44">
        <v>42033</v>
      </c>
      <c r="S29" s="44" t="s">
        <v>182</v>
      </c>
      <c r="T29" s="45" t="s">
        <v>183</v>
      </c>
      <c r="U29" s="32"/>
      <c r="V29" s="32"/>
      <c r="W29" s="32"/>
      <c r="X29" s="32"/>
    </row>
    <row r="30" spans="1:24" ht="27">
      <c r="A30" s="34" t="s">
        <v>29</v>
      </c>
      <c r="B30" s="35">
        <v>42040</v>
      </c>
      <c r="C30" s="35">
        <v>42051</v>
      </c>
      <c r="D30" s="35">
        <v>42046</v>
      </c>
      <c r="E30" s="34"/>
      <c r="F30" s="36">
        <v>115</v>
      </c>
      <c r="G30" s="37" t="s">
        <v>224</v>
      </c>
      <c r="H30" s="36" t="s">
        <v>28</v>
      </c>
      <c r="I30" s="52">
        <v>60</v>
      </c>
      <c r="J30" s="46">
        <v>60</v>
      </c>
      <c r="K30" s="38">
        <v>1909</v>
      </c>
      <c r="L30" s="47">
        <v>137.94</v>
      </c>
      <c r="M30" s="40">
        <f t="shared" si="0"/>
        <v>8276.4</v>
      </c>
      <c r="N30" s="34"/>
      <c r="O30" s="41"/>
      <c r="P30" s="54" t="s">
        <v>154</v>
      </c>
      <c r="Q30" s="43" t="s">
        <v>185</v>
      </c>
      <c r="R30" s="44">
        <v>42033</v>
      </c>
      <c r="S30" s="44" t="s">
        <v>182</v>
      </c>
      <c r="T30" s="45" t="s">
        <v>183</v>
      </c>
      <c r="U30" s="32"/>
      <c r="V30" s="32"/>
      <c r="W30" s="32"/>
      <c r="X30" s="32"/>
    </row>
    <row r="31" spans="1:24" ht="27">
      <c r="A31" s="34" t="s">
        <v>29</v>
      </c>
      <c r="B31" s="35">
        <v>42040</v>
      </c>
      <c r="C31" s="35">
        <v>42051</v>
      </c>
      <c r="D31" s="35">
        <v>42046</v>
      </c>
      <c r="E31" s="34"/>
      <c r="F31" s="36">
        <v>116</v>
      </c>
      <c r="G31" s="37" t="s">
        <v>225</v>
      </c>
      <c r="H31" s="36" t="s">
        <v>28</v>
      </c>
      <c r="I31" s="52">
        <v>100</v>
      </c>
      <c r="J31" s="38">
        <v>100</v>
      </c>
      <c r="K31" s="38">
        <v>1909</v>
      </c>
      <c r="L31" s="47">
        <v>130.55</v>
      </c>
      <c r="M31" s="40">
        <f t="shared" si="0"/>
        <v>13055.000000000002</v>
      </c>
      <c r="N31" s="34"/>
      <c r="O31" s="41"/>
      <c r="P31" s="54" t="s">
        <v>154</v>
      </c>
      <c r="Q31" s="43" t="s">
        <v>185</v>
      </c>
      <c r="R31" s="44">
        <v>42033</v>
      </c>
      <c r="S31" s="44" t="s">
        <v>182</v>
      </c>
      <c r="T31" s="45" t="s">
        <v>183</v>
      </c>
      <c r="U31" s="32"/>
      <c r="V31" s="32"/>
      <c r="W31" s="32"/>
      <c r="X31" s="32"/>
    </row>
    <row r="32" spans="1:24" ht="27">
      <c r="A32" s="34" t="s">
        <v>29</v>
      </c>
      <c r="B32" s="35">
        <v>42040</v>
      </c>
      <c r="C32" s="35">
        <v>42051</v>
      </c>
      <c r="D32" s="35">
        <v>42046</v>
      </c>
      <c r="E32" s="34"/>
      <c r="F32" s="36">
        <v>117</v>
      </c>
      <c r="G32" s="37" t="s">
        <v>226</v>
      </c>
      <c r="H32" s="36" t="s">
        <v>28</v>
      </c>
      <c r="I32" s="52">
        <v>80</v>
      </c>
      <c r="J32" s="38">
        <v>80</v>
      </c>
      <c r="K32" s="38">
        <v>1909</v>
      </c>
      <c r="L32" s="47">
        <v>130.55</v>
      </c>
      <c r="M32" s="40">
        <f t="shared" si="0"/>
        <v>10444</v>
      </c>
      <c r="N32" s="34"/>
      <c r="O32" s="41"/>
      <c r="P32" s="54" t="s">
        <v>154</v>
      </c>
      <c r="Q32" s="43" t="s">
        <v>185</v>
      </c>
      <c r="R32" s="44">
        <v>42033</v>
      </c>
      <c r="S32" s="44" t="s">
        <v>182</v>
      </c>
      <c r="T32" s="45" t="s">
        <v>183</v>
      </c>
      <c r="U32" s="32"/>
      <c r="V32" s="32"/>
      <c r="W32" s="32"/>
      <c r="X32" s="32"/>
    </row>
    <row r="33" spans="1:24" ht="45">
      <c r="A33" s="34" t="s">
        <v>29</v>
      </c>
      <c r="B33" s="35">
        <v>42040</v>
      </c>
      <c r="C33" s="35">
        <v>42051</v>
      </c>
      <c r="D33" s="35">
        <v>42046</v>
      </c>
      <c r="E33" s="34"/>
      <c r="F33" s="36">
        <v>354</v>
      </c>
      <c r="G33" s="55" t="s">
        <v>90</v>
      </c>
      <c r="H33" s="36" t="s">
        <v>24</v>
      </c>
      <c r="I33" s="52">
        <v>200</v>
      </c>
      <c r="J33" s="38">
        <v>200</v>
      </c>
      <c r="K33" s="38">
        <v>1909</v>
      </c>
      <c r="L33" s="47">
        <v>47.51</v>
      </c>
      <c r="M33" s="40">
        <f t="shared" si="0"/>
        <v>9502</v>
      </c>
      <c r="N33" s="34"/>
      <c r="O33" s="41"/>
      <c r="P33" s="54" t="s">
        <v>154</v>
      </c>
      <c r="Q33" s="43" t="s">
        <v>185</v>
      </c>
      <c r="R33" s="44">
        <v>42033</v>
      </c>
      <c r="S33" s="44" t="s">
        <v>182</v>
      </c>
      <c r="T33" s="45" t="s">
        <v>183</v>
      </c>
      <c r="U33" s="32"/>
      <c r="V33" s="32"/>
      <c r="W33" s="32"/>
      <c r="X33" s="32"/>
    </row>
    <row r="34" spans="1:24" ht="45">
      <c r="A34" s="34" t="s">
        <v>29</v>
      </c>
      <c r="B34" s="35">
        <v>42040</v>
      </c>
      <c r="C34" s="35">
        <v>42051</v>
      </c>
      <c r="D34" s="35">
        <v>42046</v>
      </c>
      <c r="E34" s="34"/>
      <c r="F34" s="36">
        <v>355</v>
      </c>
      <c r="G34" s="55" t="s">
        <v>91</v>
      </c>
      <c r="H34" s="36" t="s">
        <v>24</v>
      </c>
      <c r="I34" s="52">
        <v>100</v>
      </c>
      <c r="J34" s="38">
        <v>100</v>
      </c>
      <c r="K34" s="38">
        <v>1909</v>
      </c>
      <c r="L34" s="47">
        <v>35.64</v>
      </c>
      <c r="M34" s="40">
        <f t="shared" si="0"/>
        <v>3564</v>
      </c>
      <c r="N34" s="49">
        <f>SUM(M22:M34)*0.16</f>
        <v>25169.440000000002</v>
      </c>
      <c r="O34" s="41">
        <f>SUM(M22:M34)+N34</f>
        <v>182478.44</v>
      </c>
      <c r="P34" s="54" t="s">
        <v>154</v>
      </c>
      <c r="Q34" s="43" t="s">
        <v>185</v>
      </c>
      <c r="R34" s="44">
        <v>42033</v>
      </c>
      <c r="S34" s="44" t="s">
        <v>182</v>
      </c>
      <c r="T34" s="45" t="s">
        <v>183</v>
      </c>
      <c r="U34" s="32"/>
      <c r="V34" s="32"/>
      <c r="W34" s="32"/>
      <c r="X34" s="32"/>
    </row>
    <row r="35" spans="1:24" ht="15">
      <c r="A35" s="34"/>
      <c r="B35" s="35"/>
      <c r="C35" s="35"/>
      <c r="D35" s="35"/>
      <c r="E35" s="34"/>
      <c r="F35" s="36"/>
      <c r="G35" s="55"/>
      <c r="H35" s="36"/>
      <c r="I35" s="52"/>
      <c r="J35" s="38"/>
      <c r="K35" s="38"/>
      <c r="L35" s="47"/>
      <c r="M35" s="40"/>
      <c r="N35" s="34"/>
      <c r="O35" s="41"/>
      <c r="P35" s="54"/>
      <c r="Q35" s="56"/>
      <c r="R35" s="44"/>
      <c r="S35" s="44"/>
      <c r="T35" s="45"/>
      <c r="U35" s="32"/>
      <c r="V35" s="32"/>
      <c r="W35" s="32"/>
      <c r="X35" s="32"/>
    </row>
    <row r="36" spans="1:24" ht="27">
      <c r="A36" s="34" t="s">
        <v>31</v>
      </c>
      <c r="B36" s="35">
        <v>42040</v>
      </c>
      <c r="C36" s="35">
        <v>42051</v>
      </c>
      <c r="D36" s="35">
        <v>42059</v>
      </c>
      <c r="E36" s="54"/>
      <c r="F36" s="50">
        <v>1</v>
      </c>
      <c r="G36" s="51" t="s">
        <v>66</v>
      </c>
      <c r="H36" s="36" t="s">
        <v>27</v>
      </c>
      <c r="I36" s="36">
        <v>24</v>
      </c>
      <c r="J36" s="38">
        <v>24</v>
      </c>
      <c r="K36" s="38">
        <v>4979</v>
      </c>
      <c r="L36" s="47">
        <v>35.36</v>
      </c>
      <c r="M36" s="40">
        <f aca="true" t="shared" si="1" ref="M36:M62">L36*J36</f>
        <v>848.64</v>
      </c>
      <c r="N36" s="34"/>
      <c r="O36" s="41"/>
      <c r="P36" s="54" t="s">
        <v>155</v>
      </c>
      <c r="Q36" s="43" t="s">
        <v>185</v>
      </c>
      <c r="R36" s="44">
        <v>42033</v>
      </c>
      <c r="S36" s="44" t="s">
        <v>182</v>
      </c>
      <c r="T36" s="45" t="s">
        <v>183</v>
      </c>
      <c r="U36" s="32"/>
      <c r="V36" s="32"/>
      <c r="W36" s="32"/>
      <c r="X36" s="32"/>
    </row>
    <row r="37" spans="1:24" ht="18">
      <c r="A37" s="34" t="s">
        <v>31</v>
      </c>
      <c r="B37" s="35">
        <v>42040</v>
      </c>
      <c r="C37" s="35">
        <v>42051</v>
      </c>
      <c r="D37" s="35">
        <v>42051</v>
      </c>
      <c r="E37" s="34"/>
      <c r="F37" s="50">
        <v>2</v>
      </c>
      <c r="G37" s="51" t="s">
        <v>92</v>
      </c>
      <c r="H37" s="36" t="s">
        <v>24</v>
      </c>
      <c r="I37" s="36">
        <v>24</v>
      </c>
      <c r="J37" s="38">
        <v>24</v>
      </c>
      <c r="K37" s="38">
        <v>4952</v>
      </c>
      <c r="L37" s="47">
        <v>8.25</v>
      </c>
      <c r="M37" s="40">
        <f t="shared" si="1"/>
        <v>198</v>
      </c>
      <c r="N37" s="34"/>
      <c r="O37" s="41"/>
      <c r="P37" s="54" t="s">
        <v>155</v>
      </c>
      <c r="Q37" s="43" t="s">
        <v>185</v>
      </c>
      <c r="R37" s="44">
        <v>42033</v>
      </c>
      <c r="S37" s="44" t="s">
        <v>182</v>
      </c>
      <c r="T37" s="45" t="s">
        <v>183</v>
      </c>
      <c r="U37" s="32"/>
      <c r="V37" s="32"/>
      <c r="W37" s="32"/>
      <c r="X37" s="32"/>
    </row>
    <row r="38" spans="1:24" ht="54">
      <c r="A38" s="34" t="s">
        <v>31</v>
      </c>
      <c r="B38" s="35">
        <v>42040</v>
      </c>
      <c r="C38" s="35">
        <v>42051</v>
      </c>
      <c r="D38" s="35">
        <v>42051</v>
      </c>
      <c r="E38" s="34"/>
      <c r="F38" s="50">
        <v>60</v>
      </c>
      <c r="G38" s="51" t="s">
        <v>93</v>
      </c>
      <c r="H38" s="36" t="s">
        <v>24</v>
      </c>
      <c r="I38" s="36">
        <v>480</v>
      </c>
      <c r="J38" s="46">
        <v>480</v>
      </c>
      <c r="K38" s="46">
        <v>4953</v>
      </c>
      <c r="L38" s="47">
        <v>13.75</v>
      </c>
      <c r="M38" s="40">
        <f t="shared" si="1"/>
        <v>6600</v>
      </c>
      <c r="N38" s="34"/>
      <c r="O38" s="41"/>
      <c r="P38" s="54" t="s">
        <v>155</v>
      </c>
      <c r="Q38" s="43" t="s">
        <v>185</v>
      </c>
      <c r="R38" s="44">
        <v>42033</v>
      </c>
      <c r="S38" s="44" t="s">
        <v>182</v>
      </c>
      <c r="T38" s="45" t="s">
        <v>183</v>
      </c>
      <c r="U38" s="32"/>
      <c r="V38" s="32"/>
      <c r="W38" s="32"/>
      <c r="X38" s="32"/>
    </row>
    <row r="39" spans="1:24" ht="27">
      <c r="A39" s="34" t="s">
        <v>31</v>
      </c>
      <c r="B39" s="35">
        <v>42040</v>
      </c>
      <c r="C39" s="35">
        <v>42051</v>
      </c>
      <c r="D39" s="35">
        <v>42051</v>
      </c>
      <c r="E39" s="34"/>
      <c r="F39" s="50">
        <v>80</v>
      </c>
      <c r="G39" s="51" t="s">
        <v>227</v>
      </c>
      <c r="H39" s="36" t="s">
        <v>24</v>
      </c>
      <c r="I39" s="36">
        <v>480</v>
      </c>
      <c r="J39" s="38">
        <v>480</v>
      </c>
      <c r="K39" s="38">
        <v>4953</v>
      </c>
      <c r="L39" s="47">
        <v>12</v>
      </c>
      <c r="M39" s="40">
        <f t="shared" si="1"/>
        <v>5760</v>
      </c>
      <c r="N39" s="34"/>
      <c r="O39" s="41"/>
      <c r="P39" s="54" t="s">
        <v>155</v>
      </c>
      <c r="Q39" s="43" t="s">
        <v>185</v>
      </c>
      <c r="R39" s="44">
        <v>42033</v>
      </c>
      <c r="S39" s="44" t="s">
        <v>182</v>
      </c>
      <c r="T39" s="45" t="s">
        <v>183</v>
      </c>
      <c r="U39" s="32"/>
      <c r="V39" s="32"/>
      <c r="W39" s="32"/>
      <c r="X39" s="32"/>
    </row>
    <row r="40" spans="1:24" ht="81">
      <c r="A40" s="34" t="s">
        <v>31</v>
      </c>
      <c r="B40" s="35">
        <v>42040</v>
      </c>
      <c r="C40" s="35">
        <v>42051</v>
      </c>
      <c r="D40" s="35">
        <v>42059</v>
      </c>
      <c r="E40" s="54"/>
      <c r="F40" s="50">
        <v>157</v>
      </c>
      <c r="G40" s="51" t="s">
        <v>94</v>
      </c>
      <c r="H40" s="36" t="s">
        <v>24</v>
      </c>
      <c r="I40" s="36">
        <v>500</v>
      </c>
      <c r="J40" s="38">
        <v>500</v>
      </c>
      <c r="K40" s="46">
        <v>4979</v>
      </c>
      <c r="L40" s="47">
        <v>90</v>
      </c>
      <c r="M40" s="40">
        <f t="shared" si="1"/>
        <v>45000</v>
      </c>
      <c r="N40" s="34"/>
      <c r="O40" s="41"/>
      <c r="P40" s="54" t="s">
        <v>155</v>
      </c>
      <c r="Q40" s="43" t="s">
        <v>185</v>
      </c>
      <c r="R40" s="44">
        <v>42033</v>
      </c>
      <c r="S40" s="44" t="s">
        <v>182</v>
      </c>
      <c r="T40" s="45" t="s">
        <v>183</v>
      </c>
      <c r="U40" s="32"/>
      <c r="V40" s="32"/>
      <c r="W40" s="32"/>
      <c r="X40" s="32"/>
    </row>
    <row r="41" spans="1:24" ht="36">
      <c r="A41" s="34" t="s">
        <v>31</v>
      </c>
      <c r="B41" s="35">
        <v>42040</v>
      </c>
      <c r="C41" s="35">
        <v>42051</v>
      </c>
      <c r="D41" s="35">
        <v>42051</v>
      </c>
      <c r="E41" s="54"/>
      <c r="F41" s="50">
        <v>160</v>
      </c>
      <c r="G41" s="51" t="s">
        <v>95</v>
      </c>
      <c r="H41" s="36" t="s">
        <v>24</v>
      </c>
      <c r="I41" s="36">
        <v>80</v>
      </c>
      <c r="J41" s="38">
        <v>80</v>
      </c>
      <c r="K41" s="46">
        <v>4953</v>
      </c>
      <c r="L41" s="47">
        <v>277.5</v>
      </c>
      <c r="M41" s="40">
        <f t="shared" si="1"/>
        <v>22200</v>
      </c>
      <c r="N41" s="34"/>
      <c r="O41" s="41"/>
      <c r="P41" s="54" t="s">
        <v>155</v>
      </c>
      <c r="Q41" s="43" t="s">
        <v>185</v>
      </c>
      <c r="R41" s="44">
        <v>42033</v>
      </c>
      <c r="S41" s="44" t="s">
        <v>182</v>
      </c>
      <c r="T41" s="45" t="s">
        <v>183</v>
      </c>
      <c r="U41" s="32"/>
      <c r="V41" s="32"/>
      <c r="W41" s="32"/>
      <c r="X41" s="32"/>
    </row>
    <row r="42" spans="1:24" ht="99">
      <c r="A42" s="34" t="s">
        <v>31</v>
      </c>
      <c r="B42" s="35">
        <v>42040</v>
      </c>
      <c r="C42" s="35">
        <v>42051</v>
      </c>
      <c r="D42" s="35">
        <v>42051</v>
      </c>
      <c r="E42" s="54"/>
      <c r="F42" s="50">
        <v>163</v>
      </c>
      <c r="G42" s="51" t="s">
        <v>96</v>
      </c>
      <c r="H42" s="36" t="s">
        <v>24</v>
      </c>
      <c r="I42" s="36">
        <v>2000</v>
      </c>
      <c r="J42" s="38">
        <v>2000</v>
      </c>
      <c r="K42" s="38">
        <v>4953</v>
      </c>
      <c r="L42" s="47">
        <v>121</v>
      </c>
      <c r="M42" s="40">
        <f t="shared" si="1"/>
        <v>242000</v>
      </c>
      <c r="N42" s="34"/>
      <c r="O42" s="41"/>
      <c r="P42" s="54" t="s">
        <v>155</v>
      </c>
      <c r="Q42" s="43" t="s">
        <v>185</v>
      </c>
      <c r="R42" s="44">
        <v>42033</v>
      </c>
      <c r="S42" s="44" t="s">
        <v>182</v>
      </c>
      <c r="T42" s="45" t="s">
        <v>183</v>
      </c>
      <c r="U42" s="32"/>
      <c r="V42" s="32"/>
      <c r="W42" s="32"/>
      <c r="X42" s="32"/>
    </row>
    <row r="43" spans="1:24" ht="45">
      <c r="A43" s="34" t="s">
        <v>31</v>
      </c>
      <c r="B43" s="35">
        <v>42040</v>
      </c>
      <c r="C43" s="35">
        <v>42051</v>
      </c>
      <c r="D43" s="35">
        <v>42051</v>
      </c>
      <c r="E43" s="54"/>
      <c r="F43" s="50">
        <v>166</v>
      </c>
      <c r="G43" s="51" t="s">
        <v>72</v>
      </c>
      <c r="H43" s="36" t="s">
        <v>24</v>
      </c>
      <c r="I43" s="36">
        <v>200</v>
      </c>
      <c r="J43" s="38">
        <v>200</v>
      </c>
      <c r="K43" s="46">
        <v>4953</v>
      </c>
      <c r="L43" s="47">
        <v>100</v>
      </c>
      <c r="M43" s="40">
        <f t="shared" si="1"/>
        <v>20000</v>
      </c>
      <c r="N43" s="34"/>
      <c r="O43" s="41"/>
      <c r="P43" s="54" t="s">
        <v>155</v>
      </c>
      <c r="Q43" s="43" t="s">
        <v>185</v>
      </c>
      <c r="R43" s="44">
        <v>42033</v>
      </c>
      <c r="S43" s="44" t="s">
        <v>182</v>
      </c>
      <c r="T43" s="45" t="s">
        <v>183</v>
      </c>
      <c r="U43" s="32"/>
      <c r="V43" s="32"/>
      <c r="W43" s="32"/>
      <c r="X43" s="32"/>
    </row>
    <row r="44" spans="1:24" ht="108">
      <c r="A44" s="34" t="s">
        <v>31</v>
      </c>
      <c r="B44" s="35">
        <v>42040</v>
      </c>
      <c r="C44" s="35">
        <v>42051</v>
      </c>
      <c r="D44" s="35">
        <v>42051</v>
      </c>
      <c r="E44" s="54"/>
      <c r="F44" s="50">
        <v>168</v>
      </c>
      <c r="G44" s="51" t="s">
        <v>228</v>
      </c>
      <c r="H44" s="36" t="s">
        <v>24</v>
      </c>
      <c r="I44" s="36">
        <v>1000</v>
      </c>
      <c r="J44" s="38">
        <v>1000</v>
      </c>
      <c r="K44" s="46">
        <v>4953</v>
      </c>
      <c r="L44" s="47">
        <v>7.5</v>
      </c>
      <c r="M44" s="40">
        <f t="shared" si="1"/>
        <v>7500</v>
      </c>
      <c r="N44" s="34"/>
      <c r="O44" s="41"/>
      <c r="P44" s="54" t="s">
        <v>155</v>
      </c>
      <c r="Q44" s="43" t="s">
        <v>185</v>
      </c>
      <c r="R44" s="44">
        <v>42033</v>
      </c>
      <c r="S44" s="44" t="s">
        <v>182</v>
      </c>
      <c r="T44" s="45" t="s">
        <v>183</v>
      </c>
      <c r="U44" s="32"/>
      <c r="V44" s="32"/>
      <c r="W44" s="32"/>
      <c r="X44" s="32"/>
    </row>
    <row r="45" spans="1:24" ht="18">
      <c r="A45" s="34" t="s">
        <v>31</v>
      </c>
      <c r="B45" s="35">
        <v>42040</v>
      </c>
      <c r="C45" s="35">
        <v>42051</v>
      </c>
      <c r="D45" s="35">
        <v>42051</v>
      </c>
      <c r="E45" s="54"/>
      <c r="F45" s="50">
        <v>196</v>
      </c>
      <c r="G45" s="51" t="s">
        <v>229</v>
      </c>
      <c r="H45" s="36" t="s">
        <v>24</v>
      </c>
      <c r="I45" s="36">
        <v>12</v>
      </c>
      <c r="J45" s="38">
        <v>12</v>
      </c>
      <c r="K45" s="46">
        <v>4953</v>
      </c>
      <c r="L45" s="47">
        <v>39.04</v>
      </c>
      <c r="M45" s="40">
        <f t="shared" si="1"/>
        <v>468.48</v>
      </c>
      <c r="N45" s="34"/>
      <c r="O45" s="41"/>
      <c r="P45" s="54" t="s">
        <v>155</v>
      </c>
      <c r="Q45" s="43" t="s">
        <v>185</v>
      </c>
      <c r="R45" s="44">
        <v>42033</v>
      </c>
      <c r="S45" s="44" t="s">
        <v>182</v>
      </c>
      <c r="T45" s="45" t="s">
        <v>183</v>
      </c>
      <c r="U45" s="32"/>
      <c r="V45" s="32"/>
      <c r="W45" s="32"/>
      <c r="X45" s="32"/>
    </row>
    <row r="46" spans="1:24" ht="18">
      <c r="A46" s="34" t="s">
        <v>31</v>
      </c>
      <c r="B46" s="35">
        <v>42040</v>
      </c>
      <c r="C46" s="35">
        <v>42051</v>
      </c>
      <c r="D46" s="35">
        <v>42059</v>
      </c>
      <c r="E46" s="54"/>
      <c r="F46" s="50">
        <v>203</v>
      </c>
      <c r="G46" s="51" t="s">
        <v>230</v>
      </c>
      <c r="H46" s="36" t="s">
        <v>24</v>
      </c>
      <c r="I46" s="36">
        <v>144</v>
      </c>
      <c r="J46" s="46">
        <v>144</v>
      </c>
      <c r="K46" s="46">
        <v>4953</v>
      </c>
      <c r="L46" s="47">
        <v>78.93</v>
      </c>
      <c r="M46" s="40">
        <f t="shared" si="1"/>
        <v>11365.920000000002</v>
      </c>
      <c r="N46" s="34"/>
      <c r="O46" s="41"/>
      <c r="P46" s="54" t="s">
        <v>155</v>
      </c>
      <c r="Q46" s="43" t="s">
        <v>185</v>
      </c>
      <c r="R46" s="44">
        <v>42033</v>
      </c>
      <c r="S46" s="44" t="s">
        <v>182</v>
      </c>
      <c r="T46" s="45" t="s">
        <v>183</v>
      </c>
      <c r="U46" s="32"/>
      <c r="V46" s="32"/>
      <c r="W46" s="32"/>
      <c r="X46" s="32"/>
    </row>
    <row r="47" spans="1:24" ht="36">
      <c r="A47" s="34" t="s">
        <v>31</v>
      </c>
      <c r="B47" s="35">
        <v>42040</v>
      </c>
      <c r="C47" s="35">
        <v>42051</v>
      </c>
      <c r="D47" s="35">
        <v>42059</v>
      </c>
      <c r="E47" s="54"/>
      <c r="F47" s="50">
        <v>204</v>
      </c>
      <c r="G47" s="51" t="s">
        <v>231</v>
      </c>
      <c r="H47" s="36" t="s">
        <v>28</v>
      </c>
      <c r="I47" s="36">
        <v>1400</v>
      </c>
      <c r="J47" s="46">
        <v>1400</v>
      </c>
      <c r="K47" s="46">
        <v>4979</v>
      </c>
      <c r="L47" s="47">
        <v>133.75</v>
      </c>
      <c r="M47" s="40">
        <f t="shared" si="1"/>
        <v>187250</v>
      </c>
      <c r="N47" s="34"/>
      <c r="O47" s="41"/>
      <c r="P47" s="54" t="s">
        <v>155</v>
      </c>
      <c r="Q47" s="43" t="s">
        <v>185</v>
      </c>
      <c r="R47" s="44">
        <v>42033</v>
      </c>
      <c r="S47" s="44" t="s">
        <v>182</v>
      </c>
      <c r="T47" s="45" t="s">
        <v>183</v>
      </c>
      <c r="U47" s="32"/>
      <c r="V47" s="32"/>
      <c r="W47" s="32"/>
      <c r="X47" s="32"/>
    </row>
    <row r="48" spans="1:24" ht="36">
      <c r="A48" s="34" t="s">
        <v>31</v>
      </c>
      <c r="B48" s="35">
        <v>42040</v>
      </c>
      <c r="C48" s="35">
        <v>42051</v>
      </c>
      <c r="D48" s="35">
        <v>42051</v>
      </c>
      <c r="E48" s="54"/>
      <c r="F48" s="50">
        <v>205</v>
      </c>
      <c r="G48" s="51" t="s">
        <v>232</v>
      </c>
      <c r="H48" s="36" t="s">
        <v>28</v>
      </c>
      <c r="I48" s="36">
        <v>700</v>
      </c>
      <c r="J48" s="46">
        <v>700</v>
      </c>
      <c r="K48" s="46">
        <v>4953</v>
      </c>
      <c r="L48" s="47">
        <v>110</v>
      </c>
      <c r="M48" s="40">
        <f t="shared" si="1"/>
        <v>77000</v>
      </c>
      <c r="N48" s="34"/>
      <c r="O48" s="41"/>
      <c r="P48" s="54" t="s">
        <v>155</v>
      </c>
      <c r="Q48" s="43" t="s">
        <v>185</v>
      </c>
      <c r="R48" s="44">
        <v>42033</v>
      </c>
      <c r="S48" s="44" t="s">
        <v>182</v>
      </c>
      <c r="T48" s="45" t="s">
        <v>183</v>
      </c>
      <c r="U48" s="32"/>
      <c r="V48" s="32"/>
      <c r="W48" s="32"/>
      <c r="X48" s="32"/>
    </row>
    <row r="49" spans="1:24" ht="18">
      <c r="A49" s="34" t="s">
        <v>31</v>
      </c>
      <c r="B49" s="35">
        <v>42040</v>
      </c>
      <c r="C49" s="35">
        <v>42051</v>
      </c>
      <c r="D49" s="35">
        <v>42051</v>
      </c>
      <c r="E49" s="54"/>
      <c r="F49" s="50">
        <v>237</v>
      </c>
      <c r="G49" s="51" t="s">
        <v>233</v>
      </c>
      <c r="H49" s="36" t="s">
        <v>24</v>
      </c>
      <c r="I49" s="36">
        <v>60</v>
      </c>
      <c r="J49" s="38">
        <v>60</v>
      </c>
      <c r="K49" s="38">
        <v>4953</v>
      </c>
      <c r="L49" s="47">
        <v>51.67</v>
      </c>
      <c r="M49" s="40">
        <f t="shared" si="1"/>
        <v>3100.2000000000003</v>
      </c>
      <c r="N49" s="34"/>
      <c r="O49" s="41"/>
      <c r="P49" s="54" t="s">
        <v>155</v>
      </c>
      <c r="Q49" s="43" t="s">
        <v>185</v>
      </c>
      <c r="R49" s="44">
        <v>42033</v>
      </c>
      <c r="S49" s="44" t="s">
        <v>182</v>
      </c>
      <c r="T49" s="45" t="s">
        <v>183</v>
      </c>
      <c r="U49" s="32"/>
      <c r="V49" s="32"/>
      <c r="W49" s="32"/>
      <c r="X49" s="32"/>
    </row>
    <row r="50" spans="1:24" ht="18">
      <c r="A50" s="34" t="s">
        <v>31</v>
      </c>
      <c r="B50" s="35">
        <v>42040</v>
      </c>
      <c r="C50" s="35">
        <v>42051</v>
      </c>
      <c r="D50" s="35">
        <v>42051</v>
      </c>
      <c r="E50" s="54"/>
      <c r="F50" s="50">
        <v>238</v>
      </c>
      <c r="G50" s="51" t="s">
        <v>234</v>
      </c>
      <c r="H50" s="36" t="s">
        <v>24</v>
      </c>
      <c r="I50" s="36">
        <v>24</v>
      </c>
      <c r="J50" s="46">
        <v>24</v>
      </c>
      <c r="K50" s="46">
        <v>4953</v>
      </c>
      <c r="L50" s="47">
        <v>51.67</v>
      </c>
      <c r="M50" s="40">
        <f t="shared" si="1"/>
        <v>1240.08</v>
      </c>
      <c r="N50" s="34"/>
      <c r="O50" s="41"/>
      <c r="P50" s="54" t="s">
        <v>155</v>
      </c>
      <c r="Q50" s="43" t="s">
        <v>185</v>
      </c>
      <c r="R50" s="44">
        <v>42033</v>
      </c>
      <c r="S50" s="44" t="s">
        <v>182</v>
      </c>
      <c r="T50" s="45" t="s">
        <v>183</v>
      </c>
      <c r="U50" s="32"/>
      <c r="V50" s="32"/>
      <c r="W50" s="32"/>
      <c r="X50" s="32"/>
    </row>
    <row r="51" spans="1:24" ht="99">
      <c r="A51" s="34" t="s">
        <v>31</v>
      </c>
      <c r="B51" s="35">
        <v>42040</v>
      </c>
      <c r="C51" s="35">
        <v>42051</v>
      </c>
      <c r="D51" s="35">
        <v>42051</v>
      </c>
      <c r="E51" s="54"/>
      <c r="F51" s="50">
        <v>251</v>
      </c>
      <c r="G51" s="51" t="s">
        <v>71</v>
      </c>
      <c r="H51" s="36" t="s">
        <v>24</v>
      </c>
      <c r="I51" s="36">
        <v>7</v>
      </c>
      <c r="J51" s="38">
        <v>7</v>
      </c>
      <c r="K51" s="38">
        <v>4953</v>
      </c>
      <c r="L51" s="47">
        <v>302.43</v>
      </c>
      <c r="M51" s="40">
        <f t="shared" si="1"/>
        <v>2117.01</v>
      </c>
      <c r="N51" s="34"/>
      <c r="O51" s="41"/>
      <c r="P51" s="54" t="s">
        <v>155</v>
      </c>
      <c r="Q51" s="43" t="s">
        <v>185</v>
      </c>
      <c r="R51" s="44">
        <v>42033</v>
      </c>
      <c r="S51" s="44" t="s">
        <v>182</v>
      </c>
      <c r="T51" s="45" t="s">
        <v>183</v>
      </c>
      <c r="U51" s="32"/>
      <c r="V51" s="32"/>
      <c r="W51" s="32"/>
      <c r="X51" s="32"/>
    </row>
    <row r="52" spans="1:24" ht="18">
      <c r="A52" s="34" t="s">
        <v>31</v>
      </c>
      <c r="B52" s="35">
        <v>42040</v>
      </c>
      <c r="C52" s="35">
        <v>42051</v>
      </c>
      <c r="D52" s="35">
        <v>42051</v>
      </c>
      <c r="E52" s="54"/>
      <c r="F52" s="50">
        <v>298</v>
      </c>
      <c r="G52" s="51" t="s">
        <v>235</v>
      </c>
      <c r="H52" s="36" t="s">
        <v>24</v>
      </c>
      <c r="I52" s="36">
        <v>115</v>
      </c>
      <c r="J52" s="38">
        <v>115</v>
      </c>
      <c r="K52" s="38">
        <v>4952</v>
      </c>
      <c r="L52" s="47">
        <v>32.24</v>
      </c>
      <c r="M52" s="40">
        <f t="shared" si="1"/>
        <v>3707.6000000000004</v>
      </c>
      <c r="N52" s="34"/>
      <c r="O52" s="41"/>
      <c r="P52" s="54" t="s">
        <v>155</v>
      </c>
      <c r="Q52" s="43" t="s">
        <v>185</v>
      </c>
      <c r="R52" s="44">
        <v>42033</v>
      </c>
      <c r="S52" s="44" t="s">
        <v>182</v>
      </c>
      <c r="T52" s="45" t="s">
        <v>183</v>
      </c>
      <c r="U52" s="32"/>
      <c r="V52" s="32"/>
      <c r="W52" s="32"/>
      <c r="X52" s="32"/>
    </row>
    <row r="53" spans="1:24" ht="18">
      <c r="A53" s="34" t="s">
        <v>31</v>
      </c>
      <c r="B53" s="35">
        <v>42040</v>
      </c>
      <c r="C53" s="35">
        <v>42051</v>
      </c>
      <c r="D53" s="35">
        <v>42051</v>
      </c>
      <c r="E53" s="54"/>
      <c r="F53" s="50">
        <v>299</v>
      </c>
      <c r="G53" s="51" t="s">
        <v>236</v>
      </c>
      <c r="H53" s="36" t="s">
        <v>24</v>
      </c>
      <c r="I53" s="36">
        <v>144</v>
      </c>
      <c r="J53" s="38">
        <v>144</v>
      </c>
      <c r="K53" s="38">
        <v>4952</v>
      </c>
      <c r="L53" s="47">
        <v>32.24</v>
      </c>
      <c r="M53" s="40">
        <f t="shared" si="1"/>
        <v>4642.56</v>
      </c>
      <c r="N53" s="34"/>
      <c r="O53" s="41"/>
      <c r="P53" s="54" t="s">
        <v>155</v>
      </c>
      <c r="Q53" s="43" t="s">
        <v>185</v>
      </c>
      <c r="R53" s="44">
        <v>42033</v>
      </c>
      <c r="S53" s="44" t="s">
        <v>182</v>
      </c>
      <c r="T53" s="45" t="s">
        <v>183</v>
      </c>
      <c r="U53" s="32"/>
      <c r="V53" s="32"/>
      <c r="W53" s="32"/>
      <c r="X53" s="32"/>
    </row>
    <row r="54" spans="1:24" ht="27">
      <c r="A54" s="34" t="s">
        <v>31</v>
      </c>
      <c r="B54" s="35">
        <v>42040</v>
      </c>
      <c r="C54" s="35">
        <v>42051</v>
      </c>
      <c r="D54" s="35">
        <v>42051</v>
      </c>
      <c r="E54" s="54"/>
      <c r="F54" s="50">
        <v>310</v>
      </c>
      <c r="G54" s="53" t="s">
        <v>237</v>
      </c>
      <c r="H54" s="36" t="s">
        <v>24</v>
      </c>
      <c r="I54" s="36">
        <v>86</v>
      </c>
      <c r="J54" s="38">
        <v>86</v>
      </c>
      <c r="K54" s="38">
        <v>4952</v>
      </c>
      <c r="L54" s="47">
        <v>44.86</v>
      </c>
      <c r="M54" s="40">
        <f t="shared" si="1"/>
        <v>3857.96</v>
      </c>
      <c r="N54" s="34"/>
      <c r="O54" s="41"/>
      <c r="P54" s="54" t="s">
        <v>155</v>
      </c>
      <c r="Q54" s="43" t="s">
        <v>185</v>
      </c>
      <c r="R54" s="44">
        <v>42033</v>
      </c>
      <c r="S54" s="44" t="s">
        <v>182</v>
      </c>
      <c r="T54" s="45" t="s">
        <v>183</v>
      </c>
      <c r="U54" s="32"/>
      <c r="V54" s="32"/>
      <c r="W54" s="32"/>
      <c r="X54" s="32"/>
    </row>
    <row r="55" spans="1:24" ht="45">
      <c r="A55" s="34" t="s">
        <v>31</v>
      </c>
      <c r="B55" s="35">
        <v>42040</v>
      </c>
      <c r="C55" s="35">
        <v>42051</v>
      </c>
      <c r="D55" s="35">
        <v>42066</v>
      </c>
      <c r="E55" s="54" t="s">
        <v>172</v>
      </c>
      <c r="F55" s="50">
        <v>315</v>
      </c>
      <c r="G55" s="53" t="s">
        <v>238</v>
      </c>
      <c r="H55" s="36" t="s">
        <v>24</v>
      </c>
      <c r="I55" s="36">
        <v>1200</v>
      </c>
      <c r="J55" s="38">
        <v>240</v>
      </c>
      <c r="K55" s="38">
        <v>4992</v>
      </c>
      <c r="L55" s="47">
        <v>33.05</v>
      </c>
      <c r="M55" s="40">
        <f t="shared" si="1"/>
        <v>7931.999999999999</v>
      </c>
      <c r="N55" s="34"/>
      <c r="O55" s="41"/>
      <c r="P55" s="54" t="s">
        <v>155</v>
      </c>
      <c r="Q55" s="43" t="s">
        <v>185</v>
      </c>
      <c r="R55" s="44">
        <v>42033</v>
      </c>
      <c r="S55" s="44" t="s">
        <v>182</v>
      </c>
      <c r="T55" s="45" t="s">
        <v>183</v>
      </c>
      <c r="U55" s="32"/>
      <c r="V55" s="32"/>
      <c r="W55" s="32"/>
      <c r="X55" s="32"/>
    </row>
    <row r="56" spans="1:24" ht="27">
      <c r="A56" s="34" t="s">
        <v>31</v>
      </c>
      <c r="B56" s="35">
        <v>42040</v>
      </c>
      <c r="C56" s="35">
        <v>42051</v>
      </c>
      <c r="D56" s="35">
        <v>42051</v>
      </c>
      <c r="E56" s="54"/>
      <c r="F56" s="50">
        <v>323</v>
      </c>
      <c r="G56" s="51" t="s">
        <v>239</v>
      </c>
      <c r="H56" s="36" t="s">
        <v>24</v>
      </c>
      <c r="I56" s="36">
        <v>101</v>
      </c>
      <c r="J56" s="38">
        <v>101</v>
      </c>
      <c r="K56" s="38">
        <v>4952</v>
      </c>
      <c r="L56" s="47">
        <v>94.78</v>
      </c>
      <c r="M56" s="40">
        <f t="shared" si="1"/>
        <v>9572.78</v>
      </c>
      <c r="N56" s="34"/>
      <c r="O56" s="41"/>
      <c r="P56" s="54" t="s">
        <v>155</v>
      </c>
      <c r="Q56" s="43" t="s">
        <v>185</v>
      </c>
      <c r="R56" s="44">
        <v>42033</v>
      </c>
      <c r="S56" s="44" t="s">
        <v>182</v>
      </c>
      <c r="T56" s="45" t="s">
        <v>183</v>
      </c>
      <c r="U56" s="32"/>
      <c r="V56" s="32"/>
      <c r="W56" s="32"/>
      <c r="X56" s="32"/>
    </row>
    <row r="57" spans="1:24" ht="18">
      <c r="A57" s="34" t="s">
        <v>31</v>
      </c>
      <c r="B57" s="35">
        <v>42040</v>
      </c>
      <c r="C57" s="35">
        <v>42051</v>
      </c>
      <c r="D57" s="35">
        <v>42066</v>
      </c>
      <c r="E57" s="54"/>
      <c r="F57" s="50">
        <v>326</v>
      </c>
      <c r="G57" s="53" t="s">
        <v>240</v>
      </c>
      <c r="H57" s="36" t="s">
        <v>24</v>
      </c>
      <c r="I57" s="36">
        <v>43</v>
      </c>
      <c r="J57" s="38">
        <v>43</v>
      </c>
      <c r="K57" s="38">
        <v>4992</v>
      </c>
      <c r="L57" s="47">
        <v>37.8</v>
      </c>
      <c r="M57" s="40">
        <f t="shared" si="1"/>
        <v>1625.3999999999999</v>
      </c>
      <c r="N57" s="34"/>
      <c r="O57" s="41"/>
      <c r="P57" s="54" t="s">
        <v>155</v>
      </c>
      <c r="Q57" s="43" t="s">
        <v>185</v>
      </c>
      <c r="R57" s="44">
        <v>42033</v>
      </c>
      <c r="S57" s="44" t="s">
        <v>182</v>
      </c>
      <c r="T57" s="45" t="s">
        <v>183</v>
      </c>
      <c r="U57" s="32"/>
      <c r="V57" s="32"/>
      <c r="W57" s="32"/>
      <c r="X57" s="32"/>
    </row>
    <row r="58" spans="1:24" ht="27">
      <c r="A58" s="34" t="s">
        <v>31</v>
      </c>
      <c r="B58" s="35">
        <v>42040</v>
      </c>
      <c r="C58" s="35">
        <v>42051</v>
      </c>
      <c r="D58" s="54" t="s">
        <v>174</v>
      </c>
      <c r="E58" s="54"/>
      <c r="F58" s="50">
        <v>328</v>
      </c>
      <c r="G58" s="53" t="s">
        <v>241</v>
      </c>
      <c r="H58" s="36" t="s">
        <v>24</v>
      </c>
      <c r="I58" s="36">
        <v>101</v>
      </c>
      <c r="J58" s="38">
        <v>101</v>
      </c>
      <c r="K58" s="38" t="s">
        <v>173</v>
      </c>
      <c r="L58" s="47">
        <v>28.2</v>
      </c>
      <c r="M58" s="40">
        <f t="shared" si="1"/>
        <v>2848.2</v>
      </c>
      <c r="N58" s="34"/>
      <c r="O58" s="41"/>
      <c r="P58" s="54" t="s">
        <v>155</v>
      </c>
      <c r="Q58" s="43" t="s">
        <v>185</v>
      </c>
      <c r="R58" s="44">
        <v>42033</v>
      </c>
      <c r="S58" s="44" t="s">
        <v>182</v>
      </c>
      <c r="T58" s="45" t="s">
        <v>183</v>
      </c>
      <c r="U58" s="32"/>
      <c r="V58" s="32"/>
      <c r="W58" s="32"/>
      <c r="X58" s="32"/>
    </row>
    <row r="59" spans="1:24" ht="27">
      <c r="A59" s="34" t="s">
        <v>31</v>
      </c>
      <c r="B59" s="35">
        <v>42040</v>
      </c>
      <c r="C59" s="35">
        <v>42051</v>
      </c>
      <c r="D59" s="35">
        <v>42051</v>
      </c>
      <c r="E59" s="54"/>
      <c r="F59" s="50">
        <v>329</v>
      </c>
      <c r="G59" s="53" t="s">
        <v>242</v>
      </c>
      <c r="H59" s="36" t="s">
        <v>24</v>
      </c>
      <c r="I59" s="36">
        <v>744</v>
      </c>
      <c r="J59" s="38">
        <v>744</v>
      </c>
      <c r="K59" s="38">
        <v>4952</v>
      </c>
      <c r="L59" s="47">
        <v>32.24</v>
      </c>
      <c r="M59" s="40">
        <f t="shared" si="1"/>
        <v>23986.56</v>
      </c>
      <c r="N59" s="34"/>
      <c r="O59" s="41"/>
      <c r="P59" s="54" t="s">
        <v>155</v>
      </c>
      <c r="Q59" s="43" t="s">
        <v>185</v>
      </c>
      <c r="R59" s="44">
        <v>42033</v>
      </c>
      <c r="S59" s="44" t="s">
        <v>182</v>
      </c>
      <c r="T59" s="45" t="s">
        <v>183</v>
      </c>
      <c r="U59" s="32"/>
      <c r="V59" s="32"/>
      <c r="W59" s="32"/>
      <c r="X59" s="32"/>
    </row>
    <row r="60" spans="1:24" ht="45">
      <c r="A60" s="34" t="s">
        <v>31</v>
      </c>
      <c r="B60" s="35">
        <v>42040</v>
      </c>
      <c r="C60" s="35">
        <v>42051</v>
      </c>
      <c r="D60" s="35">
        <v>42051</v>
      </c>
      <c r="E60" s="54"/>
      <c r="F60" s="50">
        <v>338</v>
      </c>
      <c r="G60" s="51" t="s">
        <v>243</v>
      </c>
      <c r="H60" s="36" t="s">
        <v>24</v>
      </c>
      <c r="I60" s="36">
        <v>80</v>
      </c>
      <c r="J60" s="38">
        <v>80</v>
      </c>
      <c r="K60" s="38">
        <v>4952</v>
      </c>
      <c r="L60" s="47">
        <v>152.82</v>
      </c>
      <c r="M60" s="40">
        <f t="shared" si="1"/>
        <v>12225.599999999999</v>
      </c>
      <c r="N60" s="34"/>
      <c r="O60" s="41"/>
      <c r="P60" s="54" t="s">
        <v>155</v>
      </c>
      <c r="Q60" s="43" t="s">
        <v>185</v>
      </c>
      <c r="R60" s="44">
        <v>42033</v>
      </c>
      <c r="S60" s="44" t="s">
        <v>182</v>
      </c>
      <c r="T60" s="45" t="s">
        <v>183</v>
      </c>
      <c r="U60" s="32"/>
      <c r="V60" s="32"/>
      <c r="W60" s="32"/>
      <c r="X60" s="32"/>
    </row>
    <row r="61" spans="1:24" ht="54">
      <c r="A61" s="34" t="s">
        <v>31</v>
      </c>
      <c r="B61" s="35">
        <v>42040</v>
      </c>
      <c r="C61" s="35">
        <v>42051</v>
      </c>
      <c r="D61" s="35">
        <v>42051</v>
      </c>
      <c r="E61" s="54"/>
      <c r="F61" s="50">
        <v>339</v>
      </c>
      <c r="G61" s="53" t="s">
        <v>87</v>
      </c>
      <c r="H61" s="36" t="s">
        <v>24</v>
      </c>
      <c r="I61" s="36">
        <v>18</v>
      </c>
      <c r="J61" s="38">
        <v>18</v>
      </c>
      <c r="K61" s="38">
        <v>4953</v>
      </c>
      <c r="L61" s="47">
        <v>131.23</v>
      </c>
      <c r="M61" s="40">
        <f t="shared" si="1"/>
        <v>2362.14</v>
      </c>
      <c r="N61" s="34"/>
      <c r="O61" s="41"/>
      <c r="P61" s="54" t="s">
        <v>155</v>
      </c>
      <c r="Q61" s="43" t="s">
        <v>185</v>
      </c>
      <c r="R61" s="44">
        <v>42033</v>
      </c>
      <c r="S61" s="44" t="s">
        <v>182</v>
      </c>
      <c r="T61" s="45" t="s">
        <v>183</v>
      </c>
      <c r="U61" s="32"/>
      <c r="V61" s="32"/>
      <c r="W61" s="32"/>
      <c r="X61" s="32"/>
    </row>
    <row r="62" spans="1:24" ht="72">
      <c r="A62" s="34" t="s">
        <v>31</v>
      </c>
      <c r="B62" s="35">
        <v>42040</v>
      </c>
      <c r="C62" s="35">
        <v>42051</v>
      </c>
      <c r="D62" s="35">
        <v>42051</v>
      </c>
      <c r="E62" s="54"/>
      <c r="F62" s="50">
        <v>352</v>
      </c>
      <c r="G62" s="53" t="s">
        <v>74</v>
      </c>
      <c r="H62" s="36" t="s">
        <v>24</v>
      </c>
      <c r="I62" s="36">
        <v>350</v>
      </c>
      <c r="J62" s="38">
        <v>350</v>
      </c>
      <c r="K62" s="38">
        <v>4953</v>
      </c>
      <c r="L62" s="47">
        <v>106.77</v>
      </c>
      <c r="M62" s="40">
        <f t="shared" si="1"/>
        <v>37369.5</v>
      </c>
      <c r="N62" s="49">
        <f>SUM(M36:M62)*0.16</f>
        <v>118844.5808</v>
      </c>
      <c r="O62" s="41">
        <f>SUM(M36:M62)+N62</f>
        <v>861623.2108</v>
      </c>
      <c r="P62" s="54" t="s">
        <v>155</v>
      </c>
      <c r="Q62" s="43" t="s">
        <v>185</v>
      </c>
      <c r="R62" s="44">
        <v>42033</v>
      </c>
      <c r="S62" s="44" t="s">
        <v>182</v>
      </c>
      <c r="T62" s="45" t="s">
        <v>183</v>
      </c>
      <c r="U62" s="32"/>
      <c r="V62" s="32"/>
      <c r="W62" s="32"/>
      <c r="X62" s="32"/>
    </row>
    <row r="63" spans="1:24" ht="15">
      <c r="A63" s="34"/>
      <c r="B63" s="35"/>
      <c r="C63" s="35"/>
      <c r="D63" s="35"/>
      <c r="E63" s="54"/>
      <c r="F63" s="50"/>
      <c r="G63" s="53"/>
      <c r="H63" s="36"/>
      <c r="I63" s="36"/>
      <c r="J63" s="38"/>
      <c r="K63" s="38"/>
      <c r="L63" s="47"/>
      <c r="M63" s="40"/>
      <c r="N63" s="34"/>
      <c r="O63" s="41"/>
      <c r="P63" s="54"/>
      <c r="Q63" s="43"/>
      <c r="R63" s="44"/>
      <c r="S63" s="44"/>
      <c r="T63" s="45"/>
      <c r="U63" s="32"/>
      <c r="V63" s="32"/>
      <c r="W63" s="32"/>
      <c r="X63" s="32"/>
    </row>
    <row r="64" spans="1:24" ht="45">
      <c r="A64" s="34" t="s">
        <v>33</v>
      </c>
      <c r="B64" s="35">
        <v>42040</v>
      </c>
      <c r="C64" s="35">
        <v>42051</v>
      </c>
      <c r="D64" s="35">
        <v>42051</v>
      </c>
      <c r="E64" s="54"/>
      <c r="F64" s="50">
        <v>252</v>
      </c>
      <c r="G64" s="51" t="s">
        <v>244</v>
      </c>
      <c r="H64" s="57" t="s">
        <v>25</v>
      </c>
      <c r="I64" s="36">
        <v>20</v>
      </c>
      <c r="J64" s="38">
        <v>20</v>
      </c>
      <c r="K64" s="38">
        <v>4961</v>
      </c>
      <c r="L64" s="47">
        <v>8318</v>
      </c>
      <c r="M64" s="40">
        <f>L64*J64</f>
        <v>166360</v>
      </c>
      <c r="N64" s="34">
        <v>0</v>
      </c>
      <c r="O64" s="41">
        <f>+M64+N64</f>
        <v>166360</v>
      </c>
      <c r="P64" s="54" t="s">
        <v>155</v>
      </c>
      <c r="Q64" s="43" t="s">
        <v>185</v>
      </c>
      <c r="R64" s="44">
        <v>42033</v>
      </c>
      <c r="S64" s="44" t="s">
        <v>182</v>
      </c>
      <c r="T64" s="45" t="s">
        <v>183</v>
      </c>
      <c r="U64" s="32"/>
      <c r="V64" s="32"/>
      <c r="W64" s="32"/>
      <c r="X64" s="32"/>
    </row>
    <row r="65" spans="1:24" ht="15">
      <c r="A65" s="34"/>
      <c r="B65" s="35"/>
      <c r="C65" s="35"/>
      <c r="D65" s="35"/>
      <c r="E65" s="54"/>
      <c r="F65" s="50"/>
      <c r="G65" s="51"/>
      <c r="H65" s="57"/>
      <c r="I65" s="36"/>
      <c r="J65" s="38"/>
      <c r="K65" s="38"/>
      <c r="L65" s="47"/>
      <c r="M65" s="40"/>
      <c r="N65" s="34"/>
      <c r="O65" s="41"/>
      <c r="P65" s="54"/>
      <c r="Q65" s="43"/>
      <c r="R65" s="43"/>
      <c r="S65" s="43"/>
      <c r="T65" s="43"/>
      <c r="U65" s="32"/>
      <c r="V65" s="32"/>
      <c r="W65" s="32"/>
      <c r="X65" s="32"/>
    </row>
    <row r="66" spans="1:24" ht="27">
      <c r="A66" s="34" t="s">
        <v>34</v>
      </c>
      <c r="B66" s="35">
        <v>42040</v>
      </c>
      <c r="C66" s="35">
        <v>42051</v>
      </c>
      <c r="D66" s="35">
        <v>42051</v>
      </c>
      <c r="E66" s="54"/>
      <c r="F66" s="36">
        <v>122</v>
      </c>
      <c r="G66" s="55" t="s">
        <v>97</v>
      </c>
      <c r="H66" s="36" t="s">
        <v>24</v>
      </c>
      <c r="I66" s="52">
        <v>504</v>
      </c>
      <c r="J66" s="46">
        <v>504</v>
      </c>
      <c r="K66" s="46">
        <v>105</v>
      </c>
      <c r="L66" s="47">
        <v>68</v>
      </c>
      <c r="M66" s="40">
        <f>L66*J66</f>
        <v>34272</v>
      </c>
      <c r="N66" s="34"/>
      <c r="O66" s="41"/>
      <c r="P66" s="54" t="s">
        <v>80</v>
      </c>
      <c r="Q66" s="43" t="s">
        <v>186</v>
      </c>
      <c r="R66" s="44">
        <v>42033</v>
      </c>
      <c r="S66" s="44" t="s">
        <v>182</v>
      </c>
      <c r="T66" s="45" t="s">
        <v>183</v>
      </c>
      <c r="U66" s="32"/>
      <c r="V66" s="32"/>
      <c r="W66" s="32"/>
      <c r="X66" s="32"/>
    </row>
    <row r="67" spans="1:24" ht="18">
      <c r="A67" s="34" t="s">
        <v>34</v>
      </c>
      <c r="B67" s="35">
        <v>42040</v>
      </c>
      <c r="C67" s="35">
        <v>42051</v>
      </c>
      <c r="D67" s="35">
        <v>42051</v>
      </c>
      <c r="E67" s="54"/>
      <c r="F67" s="36">
        <v>231</v>
      </c>
      <c r="G67" s="37" t="s">
        <v>69</v>
      </c>
      <c r="H67" s="36" t="s">
        <v>24</v>
      </c>
      <c r="I67" s="52">
        <v>240</v>
      </c>
      <c r="J67" s="46">
        <v>240</v>
      </c>
      <c r="K67" s="46">
        <v>105</v>
      </c>
      <c r="L67" s="47">
        <v>8.81</v>
      </c>
      <c r="M67" s="40">
        <f>L67*J67</f>
        <v>2114.4</v>
      </c>
      <c r="N67" s="34"/>
      <c r="O67" s="41"/>
      <c r="P67" s="54" t="s">
        <v>80</v>
      </c>
      <c r="Q67" s="43" t="s">
        <v>186</v>
      </c>
      <c r="R67" s="44">
        <v>42033</v>
      </c>
      <c r="S67" s="44" t="s">
        <v>182</v>
      </c>
      <c r="T67" s="45" t="s">
        <v>183</v>
      </c>
      <c r="U67" s="32"/>
      <c r="V67" s="32"/>
      <c r="W67" s="32"/>
      <c r="X67" s="32"/>
    </row>
    <row r="68" spans="1:24" ht="54">
      <c r="A68" s="34" t="s">
        <v>34</v>
      </c>
      <c r="B68" s="35">
        <v>42040</v>
      </c>
      <c r="C68" s="35">
        <v>42051</v>
      </c>
      <c r="D68" s="35">
        <v>42051</v>
      </c>
      <c r="E68" s="54"/>
      <c r="F68" s="36">
        <v>239</v>
      </c>
      <c r="G68" s="37" t="s">
        <v>98</v>
      </c>
      <c r="H68" s="36" t="s">
        <v>24</v>
      </c>
      <c r="I68" s="52">
        <v>300</v>
      </c>
      <c r="J68" s="46">
        <v>300</v>
      </c>
      <c r="K68" s="46">
        <v>105</v>
      </c>
      <c r="L68" s="47">
        <v>21</v>
      </c>
      <c r="M68" s="40">
        <f>L68*J68</f>
        <v>6300</v>
      </c>
      <c r="N68" s="49">
        <f>SUM(M66:M68)*0.16</f>
        <v>6829.8240000000005</v>
      </c>
      <c r="O68" s="41">
        <f>SUM(M66:M68)+N68</f>
        <v>49516.224</v>
      </c>
      <c r="P68" s="54" t="s">
        <v>80</v>
      </c>
      <c r="Q68" s="43" t="s">
        <v>186</v>
      </c>
      <c r="R68" s="44">
        <v>42033</v>
      </c>
      <c r="S68" s="44" t="s">
        <v>182</v>
      </c>
      <c r="T68" s="45" t="s">
        <v>183</v>
      </c>
      <c r="U68" s="32"/>
      <c r="V68" s="32"/>
      <c r="W68" s="32"/>
      <c r="X68" s="32"/>
    </row>
    <row r="69" spans="1:24" ht="15">
      <c r="A69" s="34"/>
      <c r="B69" s="35"/>
      <c r="C69" s="35"/>
      <c r="D69" s="35"/>
      <c r="E69" s="54"/>
      <c r="F69" s="36"/>
      <c r="G69" s="37"/>
      <c r="H69" s="36"/>
      <c r="I69" s="52"/>
      <c r="J69" s="46"/>
      <c r="K69" s="46"/>
      <c r="L69" s="47"/>
      <c r="M69" s="40"/>
      <c r="N69" s="34"/>
      <c r="O69" s="41"/>
      <c r="P69" s="54"/>
      <c r="Q69" s="56"/>
      <c r="R69" s="44"/>
      <c r="S69" s="44"/>
      <c r="T69" s="45"/>
      <c r="U69" s="32"/>
      <c r="V69" s="32"/>
      <c r="W69" s="32"/>
      <c r="X69" s="32"/>
    </row>
    <row r="70" spans="1:24" ht="27">
      <c r="A70" s="34" t="s">
        <v>35</v>
      </c>
      <c r="B70" s="35">
        <v>42040</v>
      </c>
      <c r="C70" s="35">
        <v>42051</v>
      </c>
      <c r="D70" s="35">
        <v>42051</v>
      </c>
      <c r="E70" s="54"/>
      <c r="F70" s="36">
        <v>33</v>
      </c>
      <c r="G70" s="55" t="s">
        <v>99</v>
      </c>
      <c r="H70" s="36" t="s">
        <v>24</v>
      </c>
      <c r="I70" s="52">
        <v>208</v>
      </c>
      <c r="J70" s="38">
        <v>208</v>
      </c>
      <c r="K70" s="38" t="s">
        <v>141</v>
      </c>
      <c r="L70" s="58">
        <v>7.09</v>
      </c>
      <c r="M70" s="40">
        <f aca="true" t="shared" si="2" ref="M70:M78">L70*J70</f>
        <v>1474.72</v>
      </c>
      <c r="N70" s="34"/>
      <c r="O70" s="41"/>
      <c r="P70" s="54" t="s">
        <v>156</v>
      </c>
      <c r="Q70" s="43" t="s">
        <v>187</v>
      </c>
      <c r="R70" s="44">
        <v>42033</v>
      </c>
      <c r="S70" s="44" t="s">
        <v>182</v>
      </c>
      <c r="T70" s="45" t="s">
        <v>183</v>
      </c>
      <c r="U70" s="32"/>
      <c r="V70" s="32"/>
      <c r="W70" s="32"/>
      <c r="X70" s="32"/>
    </row>
    <row r="71" spans="1:24" ht="63">
      <c r="A71" s="34" t="s">
        <v>35</v>
      </c>
      <c r="B71" s="35">
        <v>42040</v>
      </c>
      <c r="C71" s="35">
        <v>42051</v>
      </c>
      <c r="D71" s="35">
        <v>42051</v>
      </c>
      <c r="E71" s="54"/>
      <c r="F71" s="36">
        <v>43</v>
      </c>
      <c r="G71" s="55" t="s">
        <v>88</v>
      </c>
      <c r="H71" s="36" t="s">
        <v>28</v>
      </c>
      <c r="I71" s="52">
        <v>17</v>
      </c>
      <c r="J71" s="38">
        <v>17</v>
      </c>
      <c r="K71" s="38" t="s">
        <v>141</v>
      </c>
      <c r="L71" s="58">
        <v>840.42</v>
      </c>
      <c r="M71" s="40">
        <f t="shared" si="2"/>
        <v>14287.14</v>
      </c>
      <c r="N71" s="34"/>
      <c r="O71" s="41"/>
      <c r="P71" s="54" t="s">
        <v>156</v>
      </c>
      <c r="Q71" s="43" t="s">
        <v>187</v>
      </c>
      <c r="R71" s="44">
        <v>42033</v>
      </c>
      <c r="S71" s="44" t="s">
        <v>182</v>
      </c>
      <c r="T71" s="45" t="s">
        <v>183</v>
      </c>
      <c r="U71" s="32"/>
      <c r="V71" s="32"/>
      <c r="W71" s="32"/>
      <c r="X71" s="32"/>
    </row>
    <row r="72" spans="1:24" ht="54">
      <c r="A72" s="34" t="s">
        <v>35</v>
      </c>
      <c r="B72" s="35">
        <v>42040</v>
      </c>
      <c r="C72" s="35">
        <v>42051</v>
      </c>
      <c r="D72" s="35">
        <v>42051</v>
      </c>
      <c r="E72" s="54"/>
      <c r="F72" s="36">
        <v>45</v>
      </c>
      <c r="G72" s="55" t="s">
        <v>100</v>
      </c>
      <c r="H72" s="36" t="s">
        <v>28</v>
      </c>
      <c r="I72" s="52">
        <v>15</v>
      </c>
      <c r="J72" s="38">
        <v>15</v>
      </c>
      <c r="K72" s="38" t="s">
        <v>141</v>
      </c>
      <c r="L72" s="58">
        <v>1112.88</v>
      </c>
      <c r="M72" s="40">
        <f t="shared" si="2"/>
        <v>16693.2</v>
      </c>
      <c r="N72" s="34"/>
      <c r="O72" s="41"/>
      <c r="P72" s="54" t="s">
        <v>156</v>
      </c>
      <c r="Q72" s="43" t="s">
        <v>187</v>
      </c>
      <c r="R72" s="44">
        <v>42033</v>
      </c>
      <c r="S72" s="44" t="s">
        <v>182</v>
      </c>
      <c r="T72" s="45" t="s">
        <v>183</v>
      </c>
      <c r="U72" s="32"/>
      <c r="V72" s="32"/>
      <c r="W72" s="32"/>
      <c r="X72" s="32"/>
    </row>
    <row r="73" spans="1:24" ht="72">
      <c r="A73" s="34" t="s">
        <v>35</v>
      </c>
      <c r="B73" s="35">
        <v>42040</v>
      </c>
      <c r="C73" s="35">
        <v>42051</v>
      </c>
      <c r="D73" s="35">
        <v>42051</v>
      </c>
      <c r="E73" s="54"/>
      <c r="F73" s="36">
        <v>46</v>
      </c>
      <c r="G73" s="55" t="s">
        <v>101</v>
      </c>
      <c r="H73" s="36" t="s">
        <v>28</v>
      </c>
      <c r="I73" s="52">
        <v>40</v>
      </c>
      <c r="J73" s="38">
        <v>40</v>
      </c>
      <c r="K73" s="38" t="s">
        <v>141</v>
      </c>
      <c r="L73" s="58">
        <v>569</v>
      </c>
      <c r="M73" s="40">
        <f t="shared" si="2"/>
        <v>22760</v>
      </c>
      <c r="N73" s="34"/>
      <c r="O73" s="41"/>
      <c r="P73" s="54" t="s">
        <v>156</v>
      </c>
      <c r="Q73" s="43" t="s">
        <v>187</v>
      </c>
      <c r="R73" s="44">
        <v>42033</v>
      </c>
      <c r="S73" s="44" t="s">
        <v>182</v>
      </c>
      <c r="T73" s="45" t="s">
        <v>183</v>
      </c>
      <c r="U73" s="32"/>
      <c r="V73" s="32"/>
      <c r="W73" s="32"/>
      <c r="X73" s="32"/>
    </row>
    <row r="74" spans="1:24" ht="72">
      <c r="A74" s="34" t="s">
        <v>35</v>
      </c>
      <c r="B74" s="35">
        <v>42040</v>
      </c>
      <c r="C74" s="35">
        <v>42051</v>
      </c>
      <c r="D74" s="35">
        <v>42051</v>
      </c>
      <c r="E74" s="54"/>
      <c r="F74" s="36">
        <v>47</v>
      </c>
      <c r="G74" s="55" t="s">
        <v>102</v>
      </c>
      <c r="H74" s="36" t="s">
        <v>28</v>
      </c>
      <c r="I74" s="52">
        <v>60</v>
      </c>
      <c r="J74" s="38">
        <v>60</v>
      </c>
      <c r="K74" s="38" t="s">
        <v>142</v>
      </c>
      <c r="L74" s="58">
        <v>569</v>
      </c>
      <c r="M74" s="40">
        <f t="shared" si="2"/>
        <v>34140</v>
      </c>
      <c r="N74" s="34"/>
      <c r="O74" s="41"/>
      <c r="P74" s="54" t="s">
        <v>156</v>
      </c>
      <c r="Q74" s="43" t="s">
        <v>187</v>
      </c>
      <c r="R74" s="44">
        <v>42033</v>
      </c>
      <c r="S74" s="44" t="s">
        <v>182</v>
      </c>
      <c r="T74" s="45" t="s">
        <v>183</v>
      </c>
      <c r="U74" s="32"/>
      <c r="V74" s="32"/>
      <c r="W74" s="32"/>
      <c r="X74" s="32"/>
    </row>
    <row r="75" spans="1:24" ht="144">
      <c r="A75" s="34" t="s">
        <v>35</v>
      </c>
      <c r="B75" s="35">
        <v>42040</v>
      </c>
      <c r="C75" s="35">
        <v>42051</v>
      </c>
      <c r="D75" s="35">
        <v>42051</v>
      </c>
      <c r="E75" s="54"/>
      <c r="F75" s="50">
        <v>48</v>
      </c>
      <c r="G75" s="53" t="s">
        <v>103</v>
      </c>
      <c r="H75" s="36" t="s">
        <v>28</v>
      </c>
      <c r="I75" s="52">
        <v>52</v>
      </c>
      <c r="J75" s="38">
        <v>52</v>
      </c>
      <c r="K75" s="38" t="s">
        <v>141</v>
      </c>
      <c r="L75" s="58">
        <v>2380.61</v>
      </c>
      <c r="M75" s="40">
        <f t="shared" si="2"/>
        <v>123791.72</v>
      </c>
      <c r="N75" s="34"/>
      <c r="O75" s="41"/>
      <c r="P75" s="54" t="s">
        <v>156</v>
      </c>
      <c r="Q75" s="43" t="s">
        <v>187</v>
      </c>
      <c r="R75" s="44">
        <v>42033</v>
      </c>
      <c r="S75" s="44" t="s">
        <v>182</v>
      </c>
      <c r="T75" s="45" t="s">
        <v>183</v>
      </c>
      <c r="U75" s="32"/>
      <c r="V75" s="32"/>
      <c r="W75" s="32"/>
      <c r="X75" s="32"/>
    </row>
    <row r="76" spans="1:24" ht="108">
      <c r="A76" s="34" t="s">
        <v>35</v>
      </c>
      <c r="B76" s="35">
        <v>42040</v>
      </c>
      <c r="C76" s="35">
        <v>42051</v>
      </c>
      <c r="D76" s="35">
        <v>42051</v>
      </c>
      <c r="E76" s="54"/>
      <c r="F76" s="50">
        <v>49</v>
      </c>
      <c r="G76" s="53" t="s">
        <v>104</v>
      </c>
      <c r="H76" s="36" t="s">
        <v>28</v>
      </c>
      <c r="I76" s="52">
        <v>40</v>
      </c>
      <c r="J76" s="46">
        <v>40</v>
      </c>
      <c r="K76" s="38" t="s">
        <v>141</v>
      </c>
      <c r="L76" s="58">
        <v>848.98</v>
      </c>
      <c r="M76" s="40">
        <f t="shared" si="2"/>
        <v>33959.2</v>
      </c>
      <c r="N76" s="34"/>
      <c r="O76" s="41"/>
      <c r="P76" s="54" t="s">
        <v>156</v>
      </c>
      <c r="Q76" s="43" t="s">
        <v>187</v>
      </c>
      <c r="R76" s="44">
        <v>42033</v>
      </c>
      <c r="S76" s="44" t="s">
        <v>182</v>
      </c>
      <c r="T76" s="45" t="s">
        <v>183</v>
      </c>
      <c r="U76" s="32"/>
      <c r="V76" s="32"/>
      <c r="W76" s="32"/>
      <c r="X76" s="32"/>
    </row>
    <row r="77" spans="1:24" ht="72">
      <c r="A77" s="34" t="s">
        <v>35</v>
      </c>
      <c r="B77" s="35">
        <v>42040</v>
      </c>
      <c r="C77" s="35">
        <v>42051</v>
      </c>
      <c r="D77" s="35">
        <v>42051</v>
      </c>
      <c r="E77" s="54"/>
      <c r="F77" s="50">
        <v>50</v>
      </c>
      <c r="G77" s="53" t="s">
        <v>105</v>
      </c>
      <c r="H77" s="36" t="s">
        <v>28</v>
      </c>
      <c r="I77" s="52">
        <v>140</v>
      </c>
      <c r="J77" s="46">
        <v>140</v>
      </c>
      <c r="K77" s="38" t="s">
        <v>141</v>
      </c>
      <c r="L77" s="58">
        <v>901.6</v>
      </c>
      <c r="M77" s="40">
        <f t="shared" si="2"/>
        <v>126224</v>
      </c>
      <c r="N77" s="34"/>
      <c r="O77" s="41"/>
      <c r="P77" s="54" t="s">
        <v>156</v>
      </c>
      <c r="Q77" s="43" t="s">
        <v>187</v>
      </c>
      <c r="R77" s="44">
        <v>42033</v>
      </c>
      <c r="S77" s="44" t="s">
        <v>182</v>
      </c>
      <c r="T77" s="45" t="s">
        <v>183</v>
      </c>
      <c r="U77" s="32"/>
      <c r="V77" s="32"/>
      <c r="W77" s="32"/>
      <c r="X77" s="32"/>
    </row>
    <row r="78" spans="1:24" ht="36">
      <c r="A78" s="34" t="s">
        <v>35</v>
      </c>
      <c r="B78" s="35">
        <v>42040</v>
      </c>
      <c r="C78" s="35">
        <v>42051</v>
      </c>
      <c r="D78" s="35">
        <v>42051</v>
      </c>
      <c r="E78" s="54"/>
      <c r="F78" s="50">
        <v>56</v>
      </c>
      <c r="G78" s="53" t="s">
        <v>106</v>
      </c>
      <c r="H78" s="36" t="s">
        <v>28</v>
      </c>
      <c r="I78" s="52">
        <v>36</v>
      </c>
      <c r="J78" s="38">
        <v>36</v>
      </c>
      <c r="K78" s="38" t="s">
        <v>141</v>
      </c>
      <c r="L78" s="58">
        <v>705.72</v>
      </c>
      <c r="M78" s="40">
        <f t="shared" si="2"/>
        <v>25405.920000000002</v>
      </c>
      <c r="N78" s="49">
        <f>SUM(M70:M78)*0.16</f>
        <v>63797.744</v>
      </c>
      <c r="O78" s="41">
        <f>SUM(M70:M78)+N78</f>
        <v>462533.644</v>
      </c>
      <c r="P78" s="54" t="s">
        <v>156</v>
      </c>
      <c r="Q78" s="43" t="s">
        <v>187</v>
      </c>
      <c r="R78" s="44">
        <v>42033</v>
      </c>
      <c r="S78" s="44" t="s">
        <v>182</v>
      </c>
      <c r="T78" s="45" t="s">
        <v>183</v>
      </c>
      <c r="U78" s="32"/>
      <c r="V78" s="32"/>
      <c r="W78" s="32"/>
      <c r="X78" s="32"/>
    </row>
    <row r="79" spans="1:24" ht="15">
      <c r="A79" s="34"/>
      <c r="B79" s="35"/>
      <c r="C79" s="35"/>
      <c r="D79" s="35"/>
      <c r="E79" s="54"/>
      <c r="F79" s="50"/>
      <c r="G79" s="53"/>
      <c r="H79" s="36"/>
      <c r="I79" s="52"/>
      <c r="J79" s="38"/>
      <c r="K79" s="38"/>
      <c r="L79" s="58"/>
      <c r="M79" s="40"/>
      <c r="N79" s="34"/>
      <c r="O79" s="41"/>
      <c r="P79" s="54"/>
      <c r="Q79" s="43"/>
      <c r="R79" s="43"/>
      <c r="S79" s="43"/>
      <c r="T79" s="43"/>
      <c r="U79" s="32"/>
      <c r="V79" s="32"/>
      <c r="W79" s="32"/>
      <c r="X79" s="32"/>
    </row>
    <row r="80" spans="1:24" ht="27">
      <c r="A80" s="34" t="s">
        <v>37</v>
      </c>
      <c r="B80" s="35">
        <v>42054</v>
      </c>
      <c r="C80" s="35">
        <v>42065</v>
      </c>
      <c r="D80" s="35">
        <v>42060</v>
      </c>
      <c r="E80" s="54"/>
      <c r="F80" s="36">
        <v>14</v>
      </c>
      <c r="G80" s="55" t="s">
        <v>245</v>
      </c>
      <c r="H80" s="36" t="s">
        <v>24</v>
      </c>
      <c r="I80" s="52">
        <v>6</v>
      </c>
      <c r="J80" s="46">
        <v>6</v>
      </c>
      <c r="K80" s="46" t="s">
        <v>143</v>
      </c>
      <c r="L80" s="47">
        <v>270</v>
      </c>
      <c r="M80" s="40">
        <f>L80*J80</f>
        <v>1620</v>
      </c>
      <c r="N80" s="34"/>
      <c r="O80" s="41"/>
      <c r="P80" s="54" t="s">
        <v>157</v>
      </c>
      <c r="Q80" s="43" t="s">
        <v>188</v>
      </c>
      <c r="R80" s="44">
        <v>42033</v>
      </c>
      <c r="S80" s="44" t="s">
        <v>182</v>
      </c>
      <c r="T80" s="45" t="s">
        <v>183</v>
      </c>
      <c r="U80" s="32"/>
      <c r="V80" s="32"/>
      <c r="W80" s="32"/>
      <c r="X80" s="32"/>
    </row>
    <row r="81" spans="1:24" ht="36">
      <c r="A81" s="34" t="s">
        <v>37</v>
      </c>
      <c r="B81" s="35">
        <v>42054</v>
      </c>
      <c r="C81" s="35">
        <v>42065</v>
      </c>
      <c r="D81" s="35">
        <v>42060</v>
      </c>
      <c r="E81" s="54"/>
      <c r="F81" s="36">
        <v>92</v>
      </c>
      <c r="G81" s="37" t="s">
        <v>81</v>
      </c>
      <c r="H81" s="36" t="s">
        <v>24</v>
      </c>
      <c r="I81" s="52">
        <v>1000</v>
      </c>
      <c r="J81" s="38">
        <v>1000</v>
      </c>
      <c r="K81" s="38" t="s">
        <v>143</v>
      </c>
      <c r="L81" s="47">
        <v>5.2</v>
      </c>
      <c r="M81" s="40">
        <f>L81*J81</f>
        <v>5200</v>
      </c>
      <c r="N81" s="34"/>
      <c r="O81" s="41"/>
      <c r="P81" s="54" t="s">
        <v>157</v>
      </c>
      <c r="Q81" s="43" t="s">
        <v>188</v>
      </c>
      <c r="R81" s="44">
        <v>42033</v>
      </c>
      <c r="S81" s="44" t="s">
        <v>182</v>
      </c>
      <c r="T81" s="45" t="s">
        <v>183</v>
      </c>
      <c r="U81" s="32"/>
      <c r="V81" s="32"/>
      <c r="W81" s="32"/>
      <c r="X81" s="32"/>
    </row>
    <row r="82" spans="1:24" ht="36">
      <c r="A82" s="34" t="s">
        <v>37</v>
      </c>
      <c r="B82" s="35">
        <v>42054</v>
      </c>
      <c r="C82" s="35">
        <v>42065</v>
      </c>
      <c r="D82" s="35">
        <v>42060</v>
      </c>
      <c r="E82" s="54"/>
      <c r="F82" s="36">
        <v>223</v>
      </c>
      <c r="G82" s="37" t="s">
        <v>246</v>
      </c>
      <c r="H82" s="36" t="s">
        <v>24</v>
      </c>
      <c r="I82" s="52">
        <v>3720</v>
      </c>
      <c r="J82" s="38">
        <v>3720</v>
      </c>
      <c r="K82" s="38" t="s">
        <v>143</v>
      </c>
      <c r="L82" s="47">
        <v>7.48</v>
      </c>
      <c r="M82" s="40">
        <f>L82*J82</f>
        <v>27825.600000000002</v>
      </c>
      <c r="N82" s="34"/>
      <c r="O82" s="41"/>
      <c r="P82" s="54" t="s">
        <v>157</v>
      </c>
      <c r="Q82" s="43" t="s">
        <v>188</v>
      </c>
      <c r="R82" s="44">
        <v>42033</v>
      </c>
      <c r="S82" s="44" t="s">
        <v>182</v>
      </c>
      <c r="T82" s="45" t="s">
        <v>183</v>
      </c>
      <c r="U82" s="32"/>
      <c r="V82" s="32"/>
      <c r="W82" s="32"/>
      <c r="X82" s="32"/>
    </row>
    <row r="83" spans="1:24" ht="18">
      <c r="A83" s="34" t="s">
        <v>37</v>
      </c>
      <c r="B83" s="35">
        <v>42054</v>
      </c>
      <c r="C83" s="35">
        <v>42065</v>
      </c>
      <c r="D83" s="35">
        <v>42060</v>
      </c>
      <c r="E83" s="54"/>
      <c r="F83" s="36">
        <v>224</v>
      </c>
      <c r="G83" s="37" t="s">
        <v>247</v>
      </c>
      <c r="H83" s="36" t="s">
        <v>24</v>
      </c>
      <c r="I83" s="52">
        <v>5000</v>
      </c>
      <c r="J83" s="38">
        <v>5000</v>
      </c>
      <c r="K83" s="38" t="s">
        <v>143</v>
      </c>
      <c r="L83" s="47">
        <v>7.08</v>
      </c>
      <c r="M83" s="40">
        <f>L83*J83</f>
        <v>35400</v>
      </c>
      <c r="N83" s="49">
        <f>SUM(M80:M83)*0.16</f>
        <v>11207.296</v>
      </c>
      <c r="O83" s="41">
        <f>SUM(M80:M83)+N83</f>
        <v>81252.89600000001</v>
      </c>
      <c r="P83" s="54" t="s">
        <v>157</v>
      </c>
      <c r="Q83" s="43" t="s">
        <v>188</v>
      </c>
      <c r="R83" s="44">
        <v>42033</v>
      </c>
      <c r="S83" s="44" t="s">
        <v>182</v>
      </c>
      <c r="T83" s="45" t="s">
        <v>183</v>
      </c>
      <c r="U83" s="32"/>
      <c r="V83" s="32"/>
      <c r="W83" s="32"/>
      <c r="X83" s="32"/>
    </row>
    <row r="84" spans="1:24" ht="15">
      <c r="A84" s="34"/>
      <c r="B84" s="35"/>
      <c r="C84" s="35"/>
      <c r="D84" s="35"/>
      <c r="E84" s="54"/>
      <c r="F84" s="36"/>
      <c r="G84" s="37"/>
      <c r="H84" s="36"/>
      <c r="I84" s="52"/>
      <c r="J84" s="38"/>
      <c r="K84" s="38"/>
      <c r="L84" s="47"/>
      <c r="M84" s="40"/>
      <c r="N84" s="34"/>
      <c r="O84" s="41"/>
      <c r="P84" s="54"/>
      <c r="Q84" s="43"/>
      <c r="R84" s="43"/>
      <c r="S84" s="43"/>
      <c r="T84" s="43"/>
      <c r="U84" s="32"/>
      <c r="V84" s="32"/>
      <c r="W84" s="32"/>
      <c r="X84" s="32"/>
    </row>
    <row r="85" spans="1:24" ht="27">
      <c r="A85" s="34" t="s">
        <v>38</v>
      </c>
      <c r="B85" s="35">
        <v>42040</v>
      </c>
      <c r="C85" s="35">
        <v>42051</v>
      </c>
      <c r="D85" s="35">
        <v>42051</v>
      </c>
      <c r="E85" s="54"/>
      <c r="F85" s="36">
        <v>19</v>
      </c>
      <c r="G85" s="37" t="s">
        <v>107</v>
      </c>
      <c r="H85" s="36" t="s">
        <v>24</v>
      </c>
      <c r="I85" s="52">
        <v>7</v>
      </c>
      <c r="J85" s="38">
        <v>7</v>
      </c>
      <c r="K85" s="38">
        <v>51511</v>
      </c>
      <c r="L85" s="47">
        <v>186.14</v>
      </c>
      <c r="M85" s="40">
        <f aca="true" t="shared" si="3" ref="M85:M90">L85*J85</f>
        <v>1302.98</v>
      </c>
      <c r="N85" s="34"/>
      <c r="O85" s="41"/>
      <c r="P85" s="59" t="s">
        <v>158</v>
      </c>
      <c r="Q85" s="43" t="s">
        <v>189</v>
      </c>
      <c r="R85" s="44">
        <v>42033</v>
      </c>
      <c r="S85" s="44" t="s">
        <v>182</v>
      </c>
      <c r="T85" s="45" t="s">
        <v>183</v>
      </c>
      <c r="U85" s="32"/>
      <c r="V85" s="32"/>
      <c r="W85" s="32"/>
      <c r="X85" s="32"/>
    </row>
    <row r="86" spans="1:24" ht="63">
      <c r="A86" s="34" t="s">
        <v>38</v>
      </c>
      <c r="B86" s="35">
        <v>42040</v>
      </c>
      <c r="C86" s="35">
        <v>42051</v>
      </c>
      <c r="D86" s="35">
        <v>42051</v>
      </c>
      <c r="E86" s="54"/>
      <c r="F86" s="36">
        <v>131</v>
      </c>
      <c r="G86" s="37" t="s">
        <v>67</v>
      </c>
      <c r="H86" s="36" t="s">
        <v>28</v>
      </c>
      <c r="I86" s="52">
        <v>2800</v>
      </c>
      <c r="J86" s="38">
        <v>2800</v>
      </c>
      <c r="K86" s="38" t="s">
        <v>144</v>
      </c>
      <c r="L86" s="47">
        <v>35.3</v>
      </c>
      <c r="M86" s="40">
        <f t="shared" si="3"/>
        <v>98839.99999999999</v>
      </c>
      <c r="N86" s="34"/>
      <c r="O86" s="41"/>
      <c r="P86" s="59" t="s">
        <v>158</v>
      </c>
      <c r="Q86" s="43" t="s">
        <v>189</v>
      </c>
      <c r="R86" s="44">
        <v>42033</v>
      </c>
      <c r="S86" s="44" t="s">
        <v>182</v>
      </c>
      <c r="T86" s="45" t="s">
        <v>183</v>
      </c>
      <c r="U86" s="32"/>
      <c r="V86" s="32"/>
      <c r="W86" s="32"/>
      <c r="X86" s="32"/>
    </row>
    <row r="87" spans="1:24" ht="27">
      <c r="A87" s="34" t="s">
        <v>38</v>
      </c>
      <c r="B87" s="35">
        <v>42040</v>
      </c>
      <c r="C87" s="35">
        <v>42051</v>
      </c>
      <c r="D87" s="35">
        <v>42051</v>
      </c>
      <c r="E87" s="54"/>
      <c r="F87" s="36">
        <v>184</v>
      </c>
      <c r="G87" s="37" t="s">
        <v>248</v>
      </c>
      <c r="H87" s="36" t="s">
        <v>28</v>
      </c>
      <c r="I87" s="52">
        <v>144</v>
      </c>
      <c r="J87" s="38">
        <v>144</v>
      </c>
      <c r="K87" s="38">
        <v>51511</v>
      </c>
      <c r="L87" s="47">
        <v>200</v>
      </c>
      <c r="M87" s="40">
        <f t="shared" si="3"/>
        <v>28800</v>
      </c>
      <c r="N87" s="34"/>
      <c r="O87" s="41"/>
      <c r="P87" s="59" t="s">
        <v>158</v>
      </c>
      <c r="Q87" s="43" t="s">
        <v>189</v>
      </c>
      <c r="R87" s="44">
        <v>42033</v>
      </c>
      <c r="S87" s="44" t="s">
        <v>182</v>
      </c>
      <c r="T87" s="45" t="s">
        <v>183</v>
      </c>
      <c r="U87" s="32"/>
      <c r="V87" s="32"/>
      <c r="W87" s="32"/>
      <c r="X87" s="32"/>
    </row>
    <row r="88" spans="1:24" ht="18">
      <c r="A88" s="34" t="s">
        <v>38</v>
      </c>
      <c r="B88" s="35">
        <v>42040</v>
      </c>
      <c r="C88" s="35">
        <v>42051</v>
      </c>
      <c r="D88" s="35">
        <v>42051</v>
      </c>
      <c r="E88" s="54"/>
      <c r="F88" s="36">
        <v>185</v>
      </c>
      <c r="G88" s="37" t="s">
        <v>249</v>
      </c>
      <c r="H88" s="36" t="s">
        <v>28</v>
      </c>
      <c r="I88" s="52">
        <v>168</v>
      </c>
      <c r="J88" s="38">
        <v>168</v>
      </c>
      <c r="K88" s="38">
        <v>51511</v>
      </c>
      <c r="L88" s="47">
        <v>200</v>
      </c>
      <c r="M88" s="40">
        <f t="shared" si="3"/>
        <v>33600</v>
      </c>
      <c r="N88" s="34"/>
      <c r="O88" s="41"/>
      <c r="P88" s="59" t="s">
        <v>158</v>
      </c>
      <c r="Q88" s="43" t="s">
        <v>189</v>
      </c>
      <c r="R88" s="44">
        <v>42033</v>
      </c>
      <c r="S88" s="44" t="s">
        <v>182</v>
      </c>
      <c r="T88" s="45" t="s">
        <v>183</v>
      </c>
      <c r="U88" s="32"/>
      <c r="V88" s="32"/>
      <c r="W88" s="32"/>
      <c r="X88" s="32"/>
    </row>
    <row r="89" spans="1:24" ht="27">
      <c r="A89" s="34" t="s">
        <v>38</v>
      </c>
      <c r="B89" s="35">
        <v>42040</v>
      </c>
      <c r="C89" s="35">
        <v>42051</v>
      </c>
      <c r="D89" s="35">
        <v>42051</v>
      </c>
      <c r="E89" s="54"/>
      <c r="F89" s="36">
        <v>186</v>
      </c>
      <c r="G89" s="37" t="s">
        <v>250</v>
      </c>
      <c r="H89" s="36" t="s">
        <v>28</v>
      </c>
      <c r="I89" s="52">
        <v>168</v>
      </c>
      <c r="J89" s="38">
        <v>168</v>
      </c>
      <c r="K89" s="38">
        <v>51511</v>
      </c>
      <c r="L89" s="47">
        <v>200</v>
      </c>
      <c r="M89" s="40">
        <f t="shared" si="3"/>
        <v>33600</v>
      </c>
      <c r="N89" s="34"/>
      <c r="O89" s="41"/>
      <c r="P89" s="59" t="s">
        <v>158</v>
      </c>
      <c r="Q89" s="43" t="s">
        <v>189</v>
      </c>
      <c r="R89" s="44">
        <v>42033</v>
      </c>
      <c r="S89" s="44" t="s">
        <v>182</v>
      </c>
      <c r="T89" s="45" t="s">
        <v>183</v>
      </c>
      <c r="U89" s="32"/>
      <c r="V89" s="32"/>
      <c r="W89" s="32"/>
      <c r="X89" s="32"/>
    </row>
    <row r="90" spans="1:24" ht="18">
      <c r="A90" s="34" t="s">
        <v>38</v>
      </c>
      <c r="B90" s="35">
        <v>42040</v>
      </c>
      <c r="C90" s="35">
        <v>42051</v>
      </c>
      <c r="D90" s="35">
        <v>42051</v>
      </c>
      <c r="E90" s="54"/>
      <c r="F90" s="36">
        <v>187</v>
      </c>
      <c r="G90" s="37" t="s">
        <v>251</v>
      </c>
      <c r="H90" s="36" t="s">
        <v>28</v>
      </c>
      <c r="I90" s="52">
        <v>4</v>
      </c>
      <c r="J90" s="38">
        <v>4</v>
      </c>
      <c r="K90" s="38">
        <v>51511</v>
      </c>
      <c r="L90" s="47">
        <v>200</v>
      </c>
      <c r="M90" s="40">
        <f t="shared" si="3"/>
        <v>800</v>
      </c>
      <c r="N90" s="49">
        <f>SUM(M85:M90)*0.16</f>
        <v>31510.8768</v>
      </c>
      <c r="O90" s="41">
        <f>SUM(M85:M90)+N90</f>
        <v>228453.85679999998</v>
      </c>
      <c r="P90" s="59" t="s">
        <v>158</v>
      </c>
      <c r="Q90" s="43" t="s">
        <v>189</v>
      </c>
      <c r="R90" s="44">
        <v>42033</v>
      </c>
      <c r="S90" s="44" t="s">
        <v>182</v>
      </c>
      <c r="T90" s="45" t="s">
        <v>183</v>
      </c>
      <c r="U90" s="32"/>
      <c r="V90" s="32"/>
      <c r="W90" s="32"/>
      <c r="X90" s="32"/>
    </row>
    <row r="91" spans="1:24" ht="15">
      <c r="A91" s="34"/>
      <c r="B91" s="35"/>
      <c r="C91" s="35"/>
      <c r="D91" s="35"/>
      <c r="E91" s="54"/>
      <c r="F91" s="36"/>
      <c r="G91" s="37"/>
      <c r="H91" s="36"/>
      <c r="I91" s="52"/>
      <c r="J91" s="38"/>
      <c r="K91" s="38"/>
      <c r="L91" s="47"/>
      <c r="M91" s="40"/>
      <c r="N91" s="34"/>
      <c r="O91" s="41"/>
      <c r="P91" s="59"/>
      <c r="Q91" s="56"/>
      <c r="R91" s="44"/>
      <c r="S91" s="44"/>
      <c r="T91" s="45"/>
      <c r="U91" s="32"/>
      <c r="V91" s="32"/>
      <c r="W91" s="32"/>
      <c r="X91" s="32"/>
    </row>
    <row r="92" spans="1:24" ht="36">
      <c r="A92" s="34" t="s">
        <v>39</v>
      </c>
      <c r="B92" s="35">
        <v>42040</v>
      </c>
      <c r="C92" s="35">
        <v>42051</v>
      </c>
      <c r="D92" s="35">
        <v>42046</v>
      </c>
      <c r="E92" s="54"/>
      <c r="F92" s="36">
        <v>142</v>
      </c>
      <c r="G92" s="37" t="s">
        <v>108</v>
      </c>
      <c r="H92" s="36" t="s">
        <v>24</v>
      </c>
      <c r="I92" s="38">
        <v>12</v>
      </c>
      <c r="J92" s="38">
        <v>12</v>
      </c>
      <c r="K92" s="38" t="s">
        <v>145</v>
      </c>
      <c r="L92" s="47">
        <v>2224.52</v>
      </c>
      <c r="M92" s="40">
        <f>L92*J92</f>
        <v>26694.239999999998</v>
      </c>
      <c r="N92" s="34">
        <f>+M92*0.16</f>
        <v>4271.078399999999</v>
      </c>
      <c r="O92" s="41">
        <f>+M92+N92</f>
        <v>30965.318399999996</v>
      </c>
      <c r="P92" s="59" t="s">
        <v>159</v>
      </c>
      <c r="Q92" s="43" t="s">
        <v>190</v>
      </c>
      <c r="R92" s="44">
        <v>42033</v>
      </c>
      <c r="S92" s="44" t="s">
        <v>182</v>
      </c>
      <c r="T92" s="45" t="s">
        <v>183</v>
      </c>
      <c r="U92" s="32"/>
      <c r="V92" s="32"/>
      <c r="W92" s="32"/>
      <c r="X92" s="32"/>
    </row>
    <row r="93" spans="1:24" ht="15">
      <c r="A93" s="34"/>
      <c r="B93" s="35"/>
      <c r="C93" s="35"/>
      <c r="D93" s="35"/>
      <c r="E93" s="54"/>
      <c r="F93" s="36"/>
      <c r="G93" s="37"/>
      <c r="H93" s="36"/>
      <c r="I93" s="38"/>
      <c r="J93" s="38"/>
      <c r="K93" s="38"/>
      <c r="L93" s="47"/>
      <c r="M93" s="40"/>
      <c r="N93" s="34"/>
      <c r="O93" s="41"/>
      <c r="P93" s="59"/>
      <c r="Q93" s="56"/>
      <c r="R93" s="44"/>
      <c r="S93" s="44"/>
      <c r="T93" s="45"/>
      <c r="U93" s="32"/>
      <c r="V93" s="32"/>
      <c r="W93" s="32"/>
      <c r="X93" s="32"/>
    </row>
    <row r="94" spans="1:24" ht="36">
      <c r="A94" s="34" t="s">
        <v>40</v>
      </c>
      <c r="B94" s="35">
        <v>42040</v>
      </c>
      <c r="C94" s="35">
        <v>42051</v>
      </c>
      <c r="D94" s="35">
        <v>42051</v>
      </c>
      <c r="E94" s="54"/>
      <c r="F94" s="36">
        <v>85</v>
      </c>
      <c r="G94" s="37" t="s">
        <v>252</v>
      </c>
      <c r="H94" s="36" t="s">
        <v>24</v>
      </c>
      <c r="I94" s="52">
        <v>1</v>
      </c>
      <c r="J94" s="38">
        <v>1</v>
      </c>
      <c r="K94" s="38" t="s">
        <v>146</v>
      </c>
      <c r="L94" s="47">
        <v>489</v>
      </c>
      <c r="M94" s="40">
        <f aca="true" t="shared" si="4" ref="M94:M104">L94*J94</f>
        <v>489</v>
      </c>
      <c r="N94" s="34"/>
      <c r="O94" s="41"/>
      <c r="P94" s="59" t="s">
        <v>85</v>
      </c>
      <c r="Q94" s="43" t="s">
        <v>191</v>
      </c>
      <c r="R94" s="44">
        <v>42033</v>
      </c>
      <c r="S94" s="44" t="s">
        <v>182</v>
      </c>
      <c r="T94" s="45" t="s">
        <v>183</v>
      </c>
      <c r="U94" s="32"/>
      <c r="V94" s="32"/>
      <c r="W94" s="32"/>
      <c r="X94" s="32"/>
    </row>
    <row r="95" spans="1:24" ht="36">
      <c r="A95" s="34" t="s">
        <v>40</v>
      </c>
      <c r="B95" s="35">
        <v>42040</v>
      </c>
      <c r="C95" s="35">
        <v>42051</v>
      </c>
      <c r="D95" s="35">
        <v>42051</v>
      </c>
      <c r="E95" s="54"/>
      <c r="F95" s="36">
        <v>86</v>
      </c>
      <c r="G95" s="37" t="s">
        <v>253</v>
      </c>
      <c r="H95" s="36" t="s">
        <v>24</v>
      </c>
      <c r="I95" s="52">
        <v>3</v>
      </c>
      <c r="J95" s="38">
        <v>3</v>
      </c>
      <c r="K95" s="38" t="s">
        <v>146</v>
      </c>
      <c r="L95" s="47">
        <v>489</v>
      </c>
      <c r="M95" s="40">
        <f t="shared" si="4"/>
        <v>1467</v>
      </c>
      <c r="N95" s="34"/>
      <c r="O95" s="41"/>
      <c r="P95" s="59" t="s">
        <v>85</v>
      </c>
      <c r="Q95" s="43" t="s">
        <v>191</v>
      </c>
      <c r="R95" s="44">
        <v>42033</v>
      </c>
      <c r="S95" s="44" t="s">
        <v>182</v>
      </c>
      <c r="T95" s="45" t="s">
        <v>183</v>
      </c>
      <c r="U95" s="32"/>
      <c r="V95" s="32"/>
      <c r="W95" s="32"/>
      <c r="X95" s="32"/>
    </row>
    <row r="96" spans="1:24" ht="36">
      <c r="A96" s="34" t="s">
        <v>40</v>
      </c>
      <c r="B96" s="35">
        <v>42040</v>
      </c>
      <c r="C96" s="35">
        <v>42051</v>
      </c>
      <c r="D96" s="35">
        <v>42051</v>
      </c>
      <c r="E96" s="54"/>
      <c r="F96" s="36">
        <v>88</v>
      </c>
      <c r="G96" s="37" t="s">
        <v>254</v>
      </c>
      <c r="H96" s="36" t="s">
        <v>24</v>
      </c>
      <c r="I96" s="52">
        <v>3</v>
      </c>
      <c r="J96" s="38">
        <v>3</v>
      </c>
      <c r="K96" s="38" t="s">
        <v>146</v>
      </c>
      <c r="L96" s="47">
        <v>489</v>
      </c>
      <c r="M96" s="40">
        <f t="shared" si="4"/>
        <v>1467</v>
      </c>
      <c r="N96" s="34"/>
      <c r="O96" s="41"/>
      <c r="P96" s="59" t="s">
        <v>85</v>
      </c>
      <c r="Q96" s="43" t="s">
        <v>191</v>
      </c>
      <c r="R96" s="44">
        <v>42033</v>
      </c>
      <c r="S96" s="44" t="s">
        <v>182</v>
      </c>
      <c r="T96" s="45" t="s">
        <v>183</v>
      </c>
      <c r="U96" s="32"/>
      <c r="V96" s="32"/>
      <c r="W96" s="32"/>
      <c r="X96" s="32"/>
    </row>
    <row r="97" spans="1:24" ht="27">
      <c r="A97" s="34" t="s">
        <v>40</v>
      </c>
      <c r="B97" s="35">
        <v>42040</v>
      </c>
      <c r="C97" s="35">
        <v>42051</v>
      </c>
      <c r="D97" s="35">
        <v>42051</v>
      </c>
      <c r="E97" s="54"/>
      <c r="F97" s="36">
        <v>242</v>
      </c>
      <c r="G97" s="37" t="s">
        <v>84</v>
      </c>
      <c r="H97" s="36" t="s">
        <v>25</v>
      </c>
      <c r="I97" s="52">
        <v>500</v>
      </c>
      <c r="J97" s="38">
        <v>500</v>
      </c>
      <c r="K97" s="38">
        <v>90751</v>
      </c>
      <c r="L97" s="47">
        <v>18.13</v>
      </c>
      <c r="M97" s="40">
        <f t="shared" si="4"/>
        <v>9065</v>
      </c>
      <c r="N97" s="34"/>
      <c r="O97" s="41"/>
      <c r="P97" s="59" t="s">
        <v>85</v>
      </c>
      <c r="Q97" s="43" t="s">
        <v>191</v>
      </c>
      <c r="R97" s="44">
        <v>42033</v>
      </c>
      <c r="S97" s="44" t="s">
        <v>182</v>
      </c>
      <c r="T97" s="45" t="s">
        <v>183</v>
      </c>
      <c r="U97" s="32"/>
      <c r="V97" s="32"/>
      <c r="W97" s="32"/>
      <c r="X97" s="32"/>
    </row>
    <row r="98" spans="1:24" ht="153">
      <c r="A98" s="34" t="s">
        <v>40</v>
      </c>
      <c r="B98" s="35">
        <v>42040</v>
      </c>
      <c r="C98" s="35">
        <v>42051</v>
      </c>
      <c r="D98" s="35">
        <v>42051</v>
      </c>
      <c r="E98" s="54"/>
      <c r="F98" s="36">
        <v>275</v>
      </c>
      <c r="G98" s="37" t="s">
        <v>255</v>
      </c>
      <c r="H98" s="36" t="s">
        <v>24</v>
      </c>
      <c r="I98" s="52">
        <v>480</v>
      </c>
      <c r="J98" s="38">
        <v>480</v>
      </c>
      <c r="K98" s="38" t="s">
        <v>146</v>
      </c>
      <c r="L98" s="47">
        <v>179</v>
      </c>
      <c r="M98" s="40">
        <f t="shared" si="4"/>
        <v>85920</v>
      </c>
      <c r="N98" s="34"/>
      <c r="O98" s="41"/>
      <c r="P98" s="59" t="s">
        <v>85</v>
      </c>
      <c r="Q98" s="43" t="s">
        <v>191</v>
      </c>
      <c r="R98" s="44">
        <v>42033</v>
      </c>
      <c r="S98" s="44" t="s">
        <v>182</v>
      </c>
      <c r="T98" s="45" t="s">
        <v>183</v>
      </c>
      <c r="U98" s="32"/>
      <c r="V98" s="32"/>
      <c r="W98" s="32"/>
      <c r="X98" s="32"/>
    </row>
    <row r="99" spans="1:24" ht="36">
      <c r="A99" s="34" t="s">
        <v>40</v>
      </c>
      <c r="B99" s="35">
        <v>42040</v>
      </c>
      <c r="C99" s="35">
        <v>42051</v>
      </c>
      <c r="D99" s="35">
        <v>42051</v>
      </c>
      <c r="E99" s="54"/>
      <c r="F99" s="36">
        <v>286</v>
      </c>
      <c r="G99" s="55" t="s">
        <v>256</v>
      </c>
      <c r="H99" s="36" t="s">
        <v>24</v>
      </c>
      <c r="I99" s="52">
        <v>240</v>
      </c>
      <c r="J99" s="38">
        <v>240</v>
      </c>
      <c r="K99" s="38" t="s">
        <v>146</v>
      </c>
      <c r="L99" s="47">
        <v>82</v>
      </c>
      <c r="M99" s="40">
        <f t="shared" si="4"/>
        <v>19680</v>
      </c>
      <c r="N99" s="34"/>
      <c r="O99" s="41"/>
      <c r="P99" s="59" t="s">
        <v>85</v>
      </c>
      <c r="Q99" s="43" t="s">
        <v>191</v>
      </c>
      <c r="R99" s="44">
        <v>42033</v>
      </c>
      <c r="S99" s="44" t="s">
        <v>182</v>
      </c>
      <c r="T99" s="45" t="s">
        <v>183</v>
      </c>
      <c r="U99" s="32"/>
      <c r="V99" s="32"/>
      <c r="W99" s="32"/>
      <c r="X99" s="32"/>
    </row>
    <row r="100" spans="1:24" ht="36">
      <c r="A100" s="34" t="s">
        <v>40</v>
      </c>
      <c r="B100" s="35">
        <v>42040</v>
      </c>
      <c r="C100" s="35">
        <v>42051</v>
      </c>
      <c r="D100" s="35">
        <v>42051</v>
      </c>
      <c r="E100" s="54"/>
      <c r="F100" s="36">
        <v>287</v>
      </c>
      <c r="G100" s="55" t="s">
        <v>256</v>
      </c>
      <c r="H100" s="36" t="s">
        <v>24</v>
      </c>
      <c r="I100" s="52">
        <v>120</v>
      </c>
      <c r="J100" s="38">
        <v>120</v>
      </c>
      <c r="K100" s="38" t="s">
        <v>146</v>
      </c>
      <c r="L100" s="47">
        <v>82</v>
      </c>
      <c r="M100" s="40">
        <f t="shared" si="4"/>
        <v>9840</v>
      </c>
      <c r="N100" s="34"/>
      <c r="O100" s="41"/>
      <c r="P100" s="59" t="s">
        <v>85</v>
      </c>
      <c r="Q100" s="43" t="s">
        <v>191</v>
      </c>
      <c r="R100" s="44">
        <v>42033</v>
      </c>
      <c r="S100" s="44" t="s">
        <v>182</v>
      </c>
      <c r="T100" s="45" t="s">
        <v>183</v>
      </c>
      <c r="U100" s="32"/>
      <c r="V100" s="32"/>
      <c r="W100" s="32"/>
      <c r="X100" s="32"/>
    </row>
    <row r="101" spans="1:24" ht="45">
      <c r="A101" s="34" t="s">
        <v>40</v>
      </c>
      <c r="B101" s="35">
        <v>42040</v>
      </c>
      <c r="C101" s="35">
        <v>42051</v>
      </c>
      <c r="D101" s="35">
        <v>42051</v>
      </c>
      <c r="E101" s="54"/>
      <c r="F101" s="36">
        <v>341</v>
      </c>
      <c r="G101" s="37" t="s">
        <v>257</v>
      </c>
      <c r="H101" s="57" t="s">
        <v>137</v>
      </c>
      <c r="I101" s="52">
        <v>350</v>
      </c>
      <c r="J101" s="38">
        <v>350</v>
      </c>
      <c r="K101" s="38" t="s">
        <v>146</v>
      </c>
      <c r="L101" s="47">
        <v>18.75</v>
      </c>
      <c r="M101" s="40">
        <f t="shared" si="4"/>
        <v>6562.5</v>
      </c>
      <c r="N101" s="34"/>
      <c r="O101" s="41"/>
      <c r="P101" s="59" t="s">
        <v>85</v>
      </c>
      <c r="Q101" s="43" t="s">
        <v>191</v>
      </c>
      <c r="R101" s="44">
        <v>42033</v>
      </c>
      <c r="S101" s="44" t="s">
        <v>182</v>
      </c>
      <c r="T101" s="45" t="s">
        <v>183</v>
      </c>
      <c r="U101" s="32"/>
      <c r="V101" s="32"/>
      <c r="W101" s="32"/>
      <c r="X101" s="32"/>
    </row>
    <row r="102" spans="1:24" ht="45">
      <c r="A102" s="34" t="s">
        <v>40</v>
      </c>
      <c r="B102" s="35">
        <v>42040</v>
      </c>
      <c r="C102" s="35">
        <v>42051</v>
      </c>
      <c r="D102" s="35">
        <v>42051</v>
      </c>
      <c r="E102" s="54"/>
      <c r="F102" s="36">
        <v>342</v>
      </c>
      <c r="G102" s="55" t="s">
        <v>258</v>
      </c>
      <c r="H102" s="36" t="s">
        <v>24</v>
      </c>
      <c r="I102" s="52">
        <v>120</v>
      </c>
      <c r="J102" s="38">
        <v>120</v>
      </c>
      <c r="K102" s="38" t="s">
        <v>146</v>
      </c>
      <c r="L102" s="47">
        <v>18.75</v>
      </c>
      <c r="M102" s="40">
        <f t="shared" si="4"/>
        <v>2250</v>
      </c>
      <c r="N102" s="34"/>
      <c r="O102" s="41"/>
      <c r="P102" s="59" t="s">
        <v>85</v>
      </c>
      <c r="Q102" s="43" t="s">
        <v>191</v>
      </c>
      <c r="R102" s="44">
        <v>42033</v>
      </c>
      <c r="S102" s="44" t="s">
        <v>182</v>
      </c>
      <c r="T102" s="45" t="s">
        <v>183</v>
      </c>
      <c r="U102" s="32"/>
      <c r="V102" s="32"/>
      <c r="W102" s="32"/>
      <c r="X102" s="32"/>
    </row>
    <row r="103" spans="1:24" ht="63">
      <c r="A103" s="34" t="s">
        <v>40</v>
      </c>
      <c r="B103" s="35">
        <v>42040</v>
      </c>
      <c r="C103" s="35">
        <v>42051</v>
      </c>
      <c r="D103" s="35">
        <v>42051</v>
      </c>
      <c r="E103" s="54"/>
      <c r="F103" s="36">
        <v>343</v>
      </c>
      <c r="G103" s="55" t="s">
        <v>259</v>
      </c>
      <c r="H103" s="36" t="s">
        <v>24</v>
      </c>
      <c r="I103" s="52">
        <v>240</v>
      </c>
      <c r="J103" s="38">
        <v>240</v>
      </c>
      <c r="K103" s="38" t="s">
        <v>146</v>
      </c>
      <c r="L103" s="47">
        <v>18.75</v>
      </c>
      <c r="M103" s="40">
        <f t="shared" si="4"/>
        <v>4500</v>
      </c>
      <c r="N103" s="34"/>
      <c r="O103" s="41"/>
      <c r="P103" s="59" t="s">
        <v>85</v>
      </c>
      <c r="Q103" s="43" t="s">
        <v>191</v>
      </c>
      <c r="R103" s="44">
        <v>42033</v>
      </c>
      <c r="S103" s="44" t="s">
        <v>182</v>
      </c>
      <c r="T103" s="45" t="s">
        <v>183</v>
      </c>
      <c r="U103" s="32"/>
      <c r="V103" s="32"/>
      <c r="W103" s="32"/>
      <c r="X103" s="32"/>
    </row>
    <row r="104" spans="1:24" ht="18">
      <c r="A104" s="34" t="s">
        <v>40</v>
      </c>
      <c r="B104" s="35">
        <v>42040</v>
      </c>
      <c r="C104" s="35">
        <v>42051</v>
      </c>
      <c r="D104" s="35">
        <v>42051</v>
      </c>
      <c r="E104" s="54"/>
      <c r="F104" s="36">
        <v>344</v>
      </c>
      <c r="G104" s="37" t="s">
        <v>260</v>
      </c>
      <c r="H104" s="36" t="s">
        <v>24</v>
      </c>
      <c r="I104" s="52">
        <v>60</v>
      </c>
      <c r="J104" s="38">
        <v>60</v>
      </c>
      <c r="K104" s="38" t="s">
        <v>146</v>
      </c>
      <c r="L104" s="47">
        <v>12.1</v>
      </c>
      <c r="M104" s="40">
        <f t="shared" si="4"/>
        <v>726</v>
      </c>
      <c r="N104" s="49">
        <f>SUM(M94:M104)*0.16</f>
        <v>22714.64</v>
      </c>
      <c r="O104" s="41">
        <f>SUM(M94:M104)+N104</f>
        <v>164681.14</v>
      </c>
      <c r="P104" s="59" t="s">
        <v>85</v>
      </c>
      <c r="Q104" s="43" t="s">
        <v>191</v>
      </c>
      <c r="R104" s="44">
        <v>42033</v>
      </c>
      <c r="S104" s="44" t="s">
        <v>182</v>
      </c>
      <c r="T104" s="45" t="s">
        <v>183</v>
      </c>
      <c r="U104" s="32"/>
      <c r="V104" s="32"/>
      <c r="W104" s="32"/>
      <c r="X104" s="32"/>
    </row>
    <row r="105" spans="1:24" ht="15">
      <c r="A105" s="34"/>
      <c r="B105" s="35"/>
      <c r="C105" s="35"/>
      <c r="D105" s="35"/>
      <c r="E105" s="54"/>
      <c r="F105" s="36"/>
      <c r="G105" s="37"/>
      <c r="H105" s="36"/>
      <c r="I105" s="52"/>
      <c r="J105" s="38"/>
      <c r="K105" s="38"/>
      <c r="L105" s="47"/>
      <c r="M105" s="60"/>
      <c r="N105" s="34"/>
      <c r="O105" s="41"/>
      <c r="P105" s="59"/>
      <c r="Q105" s="43"/>
      <c r="R105" s="43"/>
      <c r="S105" s="43"/>
      <c r="T105" s="43"/>
      <c r="U105" s="32"/>
      <c r="V105" s="32"/>
      <c r="W105" s="32"/>
      <c r="X105" s="32"/>
    </row>
    <row r="106" spans="1:24" ht="27">
      <c r="A106" s="34" t="s">
        <v>41</v>
      </c>
      <c r="B106" s="35">
        <v>42040</v>
      </c>
      <c r="C106" s="35">
        <v>42051</v>
      </c>
      <c r="D106" s="35">
        <v>42046</v>
      </c>
      <c r="E106" s="54"/>
      <c r="F106" s="36">
        <v>172</v>
      </c>
      <c r="G106" s="37" t="s">
        <v>261</v>
      </c>
      <c r="H106" s="57" t="s">
        <v>138</v>
      </c>
      <c r="I106" s="52">
        <v>100</v>
      </c>
      <c r="J106" s="38">
        <v>100</v>
      </c>
      <c r="K106" s="38" t="s">
        <v>147</v>
      </c>
      <c r="L106" s="47">
        <v>250</v>
      </c>
      <c r="M106" s="40">
        <f>L106*J106</f>
        <v>25000</v>
      </c>
      <c r="N106" s="34"/>
      <c r="O106" s="41"/>
      <c r="P106" s="59" t="s">
        <v>83</v>
      </c>
      <c r="Q106" s="43" t="s">
        <v>192</v>
      </c>
      <c r="R106" s="44">
        <v>42033</v>
      </c>
      <c r="S106" s="44" t="s">
        <v>182</v>
      </c>
      <c r="T106" s="45" t="s">
        <v>183</v>
      </c>
      <c r="U106" s="32"/>
      <c r="V106" s="32"/>
      <c r="W106" s="32"/>
      <c r="X106" s="32"/>
    </row>
    <row r="107" spans="1:24" ht="18">
      <c r="A107" s="34" t="s">
        <v>41</v>
      </c>
      <c r="B107" s="35">
        <v>42040</v>
      </c>
      <c r="C107" s="35">
        <v>42051</v>
      </c>
      <c r="D107" s="35">
        <v>42046</v>
      </c>
      <c r="E107" s="54"/>
      <c r="F107" s="36">
        <v>240</v>
      </c>
      <c r="G107" s="37" t="s">
        <v>82</v>
      </c>
      <c r="H107" s="36" t="s">
        <v>24</v>
      </c>
      <c r="I107" s="52">
        <v>30</v>
      </c>
      <c r="J107" s="38">
        <v>30</v>
      </c>
      <c r="K107" s="38" t="s">
        <v>147</v>
      </c>
      <c r="L107" s="47">
        <v>17270</v>
      </c>
      <c r="M107" s="61">
        <f>L107*J107</f>
        <v>518100</v>
      </c>
      <c r="N107" s="34"/>
      <c r="O107" s="41"/>
      <c r="P107" s="59" t="s">
        <v>83</v>
      </c>
      <c r="Q107" s="43" t="s">
        <v>192</v>
      </c>
      <c r="R107" s="44">
        <v>42033</v>
      </c>
      <c r="S107" s="44" t="s">
        <v>182</v>
      </c>
      <c r="T107" s="45" t="s">
        <v>183</v>
      </c>
      <c r="U107" s="32"/>
      <c r="V107" s="32"/>
      <c r="W107" s="32"/>
      <c r="X107" s="32"/>
    </row>
    <row r="108" spans="1:24" ht="27">
      <c r="A108" s="34" t="s">
        <v>41</v>
      </c>
      <c r="B108" s="35">
        <v>42040</v>
      </c>
      <c r="C108" s="35">
        <v>42051</v>
      </c>
      <c r="D108" s="35">
        <v>42074</v>
      </c>
      <c r="E108" s="54"/>
      <c r="F108" s="36">
        <v>263</v>
      </c>
      <c r="G108" s="55" t="s">
        <v>109</v>
      </c>
      <c r="H108" s="36" t="s">
        <v>139</v>
      </c>
      <c r="I108" s="62">
        <v>5</v>
      </c>
      <c r="J108" s="38">
        <v>5</v>
      </c>
      <c r="K108" s="38" t="s">
        <v>206</v>
      </c>
      <c r="L108" s="47">
        <v>160</v>
      </c>
      <c r="M108" s="61">
        <f>L108*J108</f>
        <v>800</v>
      </c>
      <c r="N108" s="34"/>
      <c r="O108" s="41"/>
      <c r="P108" s="59" t="s">
        <v>83</v>
      </c>
      <c r="Q108" s="43" t="s">
        <v>192</v>
      </c>
      <c r="R108" s="44">
        <v>42033</v>
      </c>
      <c r="S108" s="44" t="s">
        <v>182</v>
      </c>
      <c r="T108" s="45" t="s">
        <v>183</v>
      </c>
      <c r="U108" s="32"/>
      <c r="V108" s="32"/>
      <c r="W108" s="32"/>
      <c r="X108" s="32"/>
    </row>
    <row r="109" spans="1:24" ht="18">
      <c r="A109" s="34" t="s">
        <v>41</v>
      </c>
      <c r="B109" s="35">
        <v>42040</v>
      </c>
      <c r="C109" s="35">
        <v>42051</v>
      </c>
      <c r="D109" s="35">
        <v>42046</v>
      </c>
      <c r="E109" s="54"/>
      <c r="F109" s="36">
        <v>350</v>
      </c>
      <c r="G109" s="37" t="s">
        <v>110</v>
      </c>
      <c r="H109" s="36" t="s">
        <v>24</v>
      </c>
      <c r="I109" s="62">
        <v>5</v>
      </c>
      <c r="J109" s="38">
        <v>5</v>
      </c>
      <c r="K109" s="38" t="s">
        <v>147</v>
      </c>
      <c r="L109" s="47">
        <v>3800</v>
      </c>
      <c r="M109" s="61">
        <f>L109*J109</f>
        <v>19000</v>
      </c>
      <c r="N109" s="49">
        <f>SUM(M106:M109)*0.16</f>
        <v>90064</v>
      </c>
      <c r="O109" s="41">
        <f>SUM(M106:M109)+N109</f>
        <v>652964</v>
      </c>
      <c r="P109" s="59" t="s">
        <v>83</v>
      </c>
      <c r="Q109" s="43" t="s">
        <v>192</v>
      </c>
      <c r="R109" s="44">
        <v>42033</v>
      </c>
      <c r="S109" s="44" t="s">
        <v>182</v>
      </c>
      <c r="T109" s="45" t="s">
        <v>183</v>
      </c>
      <c r="U109" s="32"/>
      <c r="V109" s="32"/>
      <c r="W109" s="32"/>
      <c r="X109" s="32"/>
    </row>
    <row r="110" spans="1:24" ht="15">
      <c r="A110" s="34"/>
      <c r="B110" s="35"/>
      <c r="C110" s="35"/>
      <c r="D110" s="35"/>
      <c r="E110" s="54"/>
      <c r="F110" s="36"/>
      <c r="G110" s="37"/>
      <c r="H110" s="36"/>
      <c r="I110" s="62"/>
      <c r="J110" s="38"/>
      <c r="K110" s="38"/>
      <c r="L110" s="47"/>
      <c r="M110" s="63"/>
      <c r="N110" s="34"/>
      <c r="O110" s="41"/>
      <c r="P110" s="59"/>
      <c r="Q110" s="32"/>
      <c r="R110" s="32"/>
      <c r="S110" s="32"/>
      <c r="T110" s="32"/>
      <c r="U110" s="32"/>
      <c r="V110" s="32"/>
      <c r="W110" s="32"/>
      <c r="X110" s="32"/>
    </row>
    <row r="111" spans="1:24" ht="27">
      <c r="A111" s="34" t="s">
        <v>42</v>
      </c>
      <c r="B111" s="35">
        <v>42040</v>
      </c>
      <c r="C111" s="35">
        <v>42051</v>
      </c>
      <c r="D111" s="35">
        <v>42051</v>
      </c>
      <c r="E111" s="54"/>
      <c r="F111" s="36">
        <v>156</v>
      </c>
      <c r="G111" s="55" t="s">
        <v>76</v>
      </c>
      <c r="H111" s="36" t="s">
        <v>36</v>
      </c>
      <c r="I111" s="52">
        <v>480</v>
      </c>
      <c r="J111" s="38">
        <v>480</v>
      </c>
      <c r="K111" s="38">
        <v>1381</v>
      </c>
      <c r="L111" s="47">
        <v>93.33</v>
      </c>
      <c r="M111" s="61">
        <f>L111*J111</f>
        <v>44798.4</v>
      </c>
      <c r="N111" s="34"/>
      <c r="O111" s="41"/>
      <c r="P111" s="59" t="s">
        <v>79</v>
      </c>
      <c r="Q111" s="43" t="s">
        <v>193</v>
      </c>
      <c r="R111" s="44">
        <v>42033</v>
      </c>
      <c r="S111" s="44" t="s">
        <v>182</v>
      </c>
      <c r="T111" s="45" t="s">
        <v>183</v>
      </c>
      <c r="U111" s="32"/>
      <c r="V111" s="32"/>
      <c r="W111" s="32"/>
      <c r="X111" s="32"/>
    </row>
    <row r="112" spans="1:24" ht="18">
      <c r="A112" s="34" t="s">
        <v>42</v>
      </c>
      <c r="B112" s="35">
        <v>42040</v>
      </c>
      <c r="C112" s="35">
        <v>42051</v>
      </c>
      <c r="D112" s="35">
        <v>42051</v>
      </c>
      <c r="E112" s="54"/>
      <c r="F112" s="36">
        <v>202</v>
      </c>
      <c r="G112" s="37" t="s">
        <v>77</v>
      </c>
      <c r="H112" s="36" t="s">
        <v>24</v>
      </c>
      <c r="I112" s="52">
        <v>420</v>
      </c>
      <c r="J112" s="38">
        <v>420</v>
      </c>
      <c r="K112" s="38">
        <v>1381</v>
      </c>
      <c r="L112" s="47">
        <v>18.81</v>
      </c>
      <c r="M112" s="61">
        <f>L112*J112</f>
        <v>7900.2</v>
      </c>
      <c r="N112" s="34"/>
      <c r="O112" s="41"/>
      <c r="P112" s="59" t="s">
        <v>79</v>
      </c>
      <c r="Q112" s="43" t="s">
        <v>193</v>
      </c>
      <c r="R112" s="44">
        <v>42033</v>
      </c>
      <c r="S112" s="44" t="s">
        <v>182</v>
      </c>
      <c r="T112" s="45" t="s">
        <v>183</v>
      </c>
      <c r="U112" s="32"/>
      <c r="V112" s="32"/>
      <c r="W112" s="32"/>
      <c r="X112" s="32"/>
    </row>
    <row r="113" spans="1:24" ht="18">
      <c r="A113" s="34" t="s">
        <v>42</v>
      </c>
      <c r="B113" s="35">
        <v>42040</v>
      </c>
      <c r="C113" s="35">
        <v>42051</v>
      </c>
      <c r="D113" s="35">
        <v>42051</v>
      </c>
      <c r="E113" s="54"/>
      <c r="F113" s="36">
        <v>249</v>
      </c>
      <c r="G113" s="37" t="s">
        <v>78</v>
      </c>
      <c r="H113" s="36" t="s">
        <v>24</v>
      </c>
      <c r="I113" s="52">
        <v>30000</v>
      </c>
      <c r="J113" s="38">
        <v>30000</v>
      </c>
      <c r="K113" s="38">
        <v>1381</v>
      </c>
      <c r="L113" s="47">
        <v>5.2</v>
      </c>
      <c r="M113" s="61">
        <f>L113*J113</f>
        <v>156000</v>
      </c>
      <c r="N113" s="34"/>
      <c r="O113" s="41"/>
      <c r="P113" s="59" t="s">
        <v>79</v>
      </c>
      <c r="Q113" s="43" t="s">
        <v>193</v>
      </c>
      <c r="R113" s="44">
        <v>42033</v>
      </c>
      <c r="S113" s="44" t="s">
        <v>182</v>
      </c>
      <c r="T113" s="45" t="s">
        <v>183</v>
      </c>
      <c r="U113" s="32"/>
      <c r="V113" s="32"/>
      <c r="W113" s="32"/>
      <c r="X113" s="32"/>
    </row>
    <row r="114" spans="1:24" ht="63">
      <c r="A114" s="34" t="s">
        <v>42</v>
      </c>
      <c r="B114" s="35">
        <v>42040</v>
      </c>
      <c r="C114" s="35">
        <v>42051</v>
      </c>
      <c r="D114" s="35">
        <v>42051</v>
      </c>
      <c r="E114" s="54"/>
      <c r="F114" s="36">
        <v>258</v>
      </c>
      <c r="G114" s="37" t="s">
        <v>111</v>
      </c>
      <c r="H114" s="36" t="s">
        <v>24</v>
      </c>
      <c r="I114" s="52">
        <v>1680</v>
      </c>
      <c r="J114" s="38">
        <v>1680</v>
      </c>
      <c r="K114" s="38">
        <v>1381</v>
      </c>
      <c r="L114" s="47">
        <v>7</v>
      </c>
      <c r="M114" s="61">
        <f>L114*J114</f>
        <v>11760</v>
      </c>
      <c r="N114" s="34"/>
      <c r="O114" s="41"/>
      <c r="P114" s="59" t="s">
        <v>79</v>
      </c>
      <c r="Q114" s="43" t="s">
        <v>193</v>
      </c>
      <c r="R114" s="44">
        <v>42033</v>
      </c>
      <c r="S114" s="44" t="s">
        <v>182</v>
      </c>
      <c r="T114" s="45" t="s">
        <v>183</v>
      </c>
      <c r="U114" s="32"/>
      <c r="V114" s="32"/>
      <c r="W114" s="32"/>
      <c r="X114" s="32"/>
    </row>
    <row r="115" spans="1:24" ht="36">
      <c r="A115" s="34" t="s">
        <v>42</v>
      </c>
      <c r="B115" s="35">
        <v>42040</v>
      </c>
      <c r="C115" s="35">
        <v>42051</v>
      </c>
      <c r="D115" s="35">
        <v>42051</v>
      </c>
      <c r="E115" s="54"/>
      <c r="F115" s="36">
        <v>283</v>
      </c>
      <c r="G115" s="37" t="s">
        <v>262</v>
      </c>
      <c r="H115" s="36" t="s">
        <v>24</v>
      </c>
      <c r="I115" s="52">
        <v>19</v>
      </c>
      <c r="J115" s="38">
        <v>19</v>
      </c>
      <c r="K115" s="38">
        <v>1381</v>
      </c>
      <c r="L115" s="47">
        <v>3.05</v>
      </c>
      <c r="M115" s="61">
        <f>L115*J115</f>
        <v>57.949999999999996</v>
      </c>
      <c r="N115" s="49">
        <f>SUM(M111:M115)*0.16</f>
        <v>35282.648</v>
      </c>
      <c r="O115" s="41">
        <f>SUM(M111:M115)+N115</f>
        <v>255799.19800000003</v>
      </c>
      <c r="P115" s="59" t="s">
        <v>79</v>
      </c>
      <c r="Q115" s="43" t="s">
        <v>193</v>
      </c>
      <c r="R115" s="44">
        <v>42033</v>
      </c>
      <c r="S115" s="44" t="s">
        <v>182</v>
      </c>
      <c r="T115" s="45" t="s">
        <v>183</v>
      </c>
      <c r="U115" s="32"/>
      <c r="V115" s="32"/>
      <c r="W115" s="32"/>
      <c r="X115" s="32"/>
    </row>
    <row r="116" spans="1:24" ht="15">
      <c r="A116" s="34"/>
      <c r="B116" s="35"/>
      <c r="C116" s="35"/>
      <c r="D116" s="35"/>
      <c r="E116" s="54"/>
      <c r="F116" s="36"/>
      <c r="G116" s="37"/>
      <c r="H116" s="36"/>
      <c r="I116" s="52"/>
      <c r="J116" s="38"/>
      <c r="K116" s="38"/>
      <c r="L116" s="47"/>
      <c r="M116" s="63"/>
      <c r="N116" s="34"/>
      <c r="O116" s="41"/>
      <c r="P116" s="59"/>
      <c r="Q116" s="32"/>
      <c r="R116" s="32"/>
      <c r="S116" s="32"/>
      <c r="T116" s="32"/>
      <c r="U116" s="32"/>
      <c r="V116" s="32"/>
      <c r="W116" s="32"/>
      <c r="X116" s="32"/>
    </row>
    <row r="117" spans="1:24" ht="18">
      <c r="A117" s="34" t="s">
        <v>43</v>
      </c>
      <c r="B117" s="35">
        <v>42040</v>
      </c>
      <c r="C117" s="35">
        <v>42051</v>
      </c>
      <c r="D117" s="35">
        <v>42051</v>
      </c>
      <c r="E117" s="54"/>
      <c r="F117" s="36">
        <v>51</v>
      </c>
      <c r="G117" s="37" t="s">
        <v>112</v>
      </c>
      <c r="H117" s="36" t="s">
        <v>24</v>
      </c>
      <c r="I117" s="46">
        <v>180</v>
      </c>
      <c r="J117" s="38">
        <v>180</v>
      </c>
      <c r="K117" s="38" t="s">
        <v>148</v>
      </c>
      <c r="L117" s="47">
        <v>250.85</v>
      </c>
      <c r="M117" s="61">
        <f>L117*J117</f>
        <v>45153</v>
      </c>
      <c r="N117" s="34"/>
      <c r="O117" s="64"/>
      <c r="P117" s="59" t="s">
        <v>46</v>
      </c>
      <c r="Q117" s="43" t="s">
        <v>194</v>
      </c>
      <c r="R117" s="44">
        <v>42033</v>
      </c>
      <c r="S117" s="44" t="s">
        <v>182</v>
      </c>
      <c r="T117" s="45" t="s">
        <v>183</v>
      </c>
      <c r="U117" s="32"/>
      <c r="V117" s="32"/>
      <c r="W117" s="32"/>
      <c r="X117" s="32"/>
    </row>
    <row r="118" spans="1:24" ht="81">
      <c r="A118" s="34" t="s">
        <v>43</v>
      </c>
      <c r="B118" s="35">
        <v>42040</v>
      </c>
      <c r="C118" s="35">
        <v>42051</v>
      </c>
      <c r="D118" s="35">
        <v>42051</v>
      </c>
      <c r="E118" s="54"/>
      <c r="F118" s="36">
        <v>52</v>
      </c>
      <c r="G118" s="65" t="s">
        <v>113</v>
      </c>
      <c r="H118" s="36" t="s">
        <v>25</v>
      </c>
      <c r="I118" s="46">
        <v>24</v>
      </c>
      <c r="J118" s="38">
        <v>24</v>
      </c>
      <c r="K118" s="38" t="s">
        <v>148</v>
      </c>
      <c r="L118" s="47">
        <v>2358.72</v>
      </c>
      <c r="M118" s="61">
        <f>L118*J118</f>
        <v>56609.28</v>
      </c>
      <c r="N118" s="34"/>
      <c r="O118" s="64"/>
      <c r="P118" s="59" t="s">
        <v>46</v>
      </c>
      <c r="Q118" s="43" t="s">
        <v>194</v>
      </c>
      <c r="R118" s="44">
        <v>42033</v>
      </c>
      <c r="S118" s="44" t="s">
        <v>182</v>
      </c>
      <c r="T118" s="45" t="s">
        <v>183</v>
      </c>
      <c r="U118" s="32"/>
      <c r="V118" s="32"/>
      <c r="W118" s="32"/>
      <c r="X118" s="32"/>
    </row>
    <row r="119" spans="1:24" ht="54">
      <c r="A119" s="34" t="s">
        <v>43</v>
      </c>
      <c r="B119" s="35">
        <v>42040</v>
      </c>
      <c r="C119" s="35">
        <v>42051</v>
      </c>
      <c r="D119" s="35">
        <v>42051</v>
      </c>
      <c r="E119" s="54"/>
      <c r="F119" s="36">
        <v>53</v>
      </c>
      <c r="G119" s="66" t="s">
        <v>114</v>
      </c>
      <c r="H119" s="36" t="s">
        <v>24</v>
      </c>
      <c r="I119" s="46">
        <v>6</v>
      </c>
      <c r="J119" s="38">
        <v>6</v>
      </c>
      <c r="K119" s="38" t="s">
        <v>148</v>
      </c>
      <c r="L119" s="47">
        <v>2476.24</v>
      </c>
      <c r="M119" s="61">
        <f>L119*J119</f>
        <v>14857.439999999999</v>
      </c>
      <c r="N119" s="34"/>
      <c r="O119" s="64"/>
      <c r="P119" s="59" t="s">
        <v>46</v>
      </c>
      <c r="Q119" s="43" t="s">
        <v>194</v>
      </c>
      <c r="R119" s="44">
        <v>42033</v>
      </c>
      <c r="S119" s="44" t="s">
        <v>182</v>
      </c>
      <c r="T119" s="45" t="s">
        <v>183</v>
      </c>
      <c r="U119" s="32"/>
      <c r="V119" s="32"/>
      <c r="W119" s="32"/>
      <c r="X119" s="32"/>
    </row>
    <row r="120" spans="1:24" ht="54">
      <c r="A120" s="34" t="s">
        <v>43</v>
      </c>
      <c r="B120" s="35">
        <v>42040</v>
      </c>
      <c r="C120" s="35">
        <v>42051</v>
      </c>
      <c r="D120" s="35">
        <v>42051</v>
      </c>
      <c r="E120" s="54"/>
      <c r="F120" s="36">
        <v>125</v>
      </c>
      <c r="G120" s="65" t="s">
        <v>115</v>
      </c>
      <c r="H120" s="36" t="s">
        <v>24</v>
      </c>
      <c r="I120" s="52">
        <v>60</v>
      </c>
      <c r="J120" s="38">
        <v>60</v>
      </c>
      <c r="K120" s="38" t="s">
        <v>148</v>
      </c>
      <c r="L120" s="47">
        <v>3644.22</v>
      </c>
      <c r="M120" s="61">
        <f>L120*J120</f>
        <v>218653.19999999998</v>
      </c>
      <c r="N120" s="34"/>
      <c r="O120" s="64"/>
      <c r="P120" s="59" t="s">
        <v>46</v>
      </c>
      <c r="Q120" s="43" t="s">
        <v>194</v>
      </c>
      <c r="R120" s="44">
        <v>42033</v>
      </c>
      <c r="S120" s="44" t="s">
        <v>182</v>
      </c>
      <c r="T120" s="45" t="s">
        <v>183</v>
      </c>
      <c r="U120" s="32"/>
      <c r="V120" s="32"/>
      <c r="W120" s="32"/>
      <c r="X120" s="32"/>
    </row>
    <row r="121" spans="1:24" ht="36">
      <c r="A121" s="34" t="s">
        <v>43</v>
      </c>
      <c r="B121" s="35">
        <v>42040</v>
      </c>
      <c r="C121" s="35">
        <v>42051</v>
      </c>
      <c r="D121" s="35">
        <v>42051</v>
      </c>
      <c r="E121" s="54"/>
      <c r="F121" s="36">
        <v>126</v>
      </c>
      <c r="G121" s="37" t="s">
        <v>116</v>
      </c>
      <c r="H121" s="36" t="s">
        <v>24</v>
      </c>
      <c r="I121" s="52">
        <v>60</v>
      </c>
      <c r="J121" s="38">
        <v>60</v>
      </c>
      <c r="K121" s="38" t="s">
        <v>148</v>
      </c>
      <c r="L121" s="47">
        <v>2247.32</v>
      </c>
      <c r="M121" s="61">
        <f>L121*J121</f>
        <v>134839.2</v>
      </c>
      <c r="N121" s="49">
        <f>SUM(M117:M121)*0.16</f>
        <v>75217.93920000001</v>
      </c>
      <c r="O121" s="67">
        <f>SUM(M117:M121)+N121</f>
        <v>545330.0592</v>
      </c>
      <c r="P121" s="59" t="s">
        <v>46</v>
      </c>
      <c r="Q121" s="43" t="s">
        <v>194</v>
      </c>
      <c r="R121" s="44">
        <v>42033</v>
      </c>
      <c r="S121" s="44" t="s">
        <v>182</v>
      </c>
      <c r="T121" s="45" t="s">
        <v>183</v>
      </c>
      <c r="U121" s="32"/>
      <c r="V121" s="32"/>
      <c r="W121" s="32"/>
      <c r="X121" s="32"/>
    </row>
    <row r="122" spans="1:24" ht="15">
      <c r="A122" s="34"/>
      <c r="B122" s="35"/>
      <c r="C122" s="35"/>
      <c r="D122" s="35"/>
      <c r="E122" s="54"/>
      <c r="F122" s="36"/>
      <c r="G122" s="37"/>
      <c r="H122" s="36"/>
      <c r="I122" s="52"/>
      <c r="J122" s="38"/>
      <c r="K122" s="38"/>
      <c r="L122" s="47"/>
      <c r="M122" s="63"/>
      <c r="N122" s="34"/>
      <c r="O122" s="64"/>
      <c r="P122" s="59"/>
      <c r="Q122" s="32"/>
      <c r="R122" s="32"/>
      <c r="S122" s="32"/>
      <c r="T122" s="32"/>
      <c r="U122" s="32"/>
      <c r="V122" s="32"/>
      <c r="W122" s="32"/>
      <c r="X122" s="32"/>
    </row>
    <row r="123" spans="1:24" ht="54">
      <c r="A123" s="34" t="s">
        <v>45</v>
      </c>
      <c r="B123" s="35">
        <v>42058</v>
      </c>
      <c r="C123" s="35">
        <v>42069</v>
      </c>
      <c r="D123" s="35">
        <v>42066</v>
      </c>
      <c r="E123" s="54"/>
      <c r="F123" s="36">
        <v>101</v>
      </c>
      <c r="G123" s="37" t="s">
        <v>263</v>
      </c>
      <c r="H123" s="36" t="s">
        <v>24</v>
      </c>
      <c r="I123" s="52">
        <v>250</v>
      </c>
      <c r="J123" s="38">
        <v>250</v>
      </c>
      <c r="K123" s="38" t="s">
        <v>149</v>
      </c>
      <c r="L123" s="47">
        <v>322.5</v>
      </c>
      <c r="M123" s="61">
        <f aca="true" t="shared" si="5" ref="M123:M128">L123*J123</f>
        <v>80625</v>
      </c>
      <c r="N123" s="34"/>
      <c r="O123" s="64"/>
      <c r="P123" s="59" t="s">
        <v>160</v>
      </c>
      <c r="Q123" s="43" t="s">
        <v>194</v>
      </c>
      <c r="R123" s="44">
        <v>42033</v>
      </c>
      <c r="S123" s="44" t="s">
        <v>182</v>
      </c>
      <c r="T123" s="45" t="s">
        <v>183</v>
      </c>
      <c r="U123" s="32"/>
      <c r="V123" s="32"/>
      <c r="W123" s="32"/>
      <c r="X123" s="32"/>
    </row>
    <row r="124" spans="1:24" ht="54">
      <c r="A124" s="34" t="s">
        <v>45</v>
      </c>
      <c r="B124" s="35">
        <v>42058</v>
      </c>
      <c r="C124" s="35">
        <v>42069</v>
      </c>
      <c r="D124" s="35"/>
      <c r="E124" s="54"/>
      <c r="F124" s="36">
        <v>102</v>
      </c>
      <c r="G124" s="37" t="s">
        <v>264</v>
      </c>
      <c r="H124" s="36" t="s">
        <v>24</v>
      </c>
      <c r="I124" s="52">
        <v>312</v>
      </c>
      <c r="J124" s="38"/>
      <c r="K124" s="38"/>
      <c r="L124" s="47">
        <v>197.5</v>
      </c>
      <c r="M124" s="61">
        <f t="shared" si="5"/>
        <v>0</v>
      </c>
      <c r="N124" s="34"/>
      <c r="O124" s="64"/>
      <c r="P124" s="59" t="s">
        <v>160</v>
      </c>
      <c r="Q124" s="43" t="s">
        <v>194</v>
      </c>
      <c r="R124" s="44">
        <v>42033</v>
      </c>
      <c r="S124" s="44" t="s">
        <v>182</v>
      </c>
      <c r="T124" s="45" t="s">
        <v>183</v>
      </c>
      <c r="U124" s="32"/>
      <c r="V124" s="32"/>
      <c r="W124" s="32"/>
      <c r="X124" s="32"/>
    </row>
    <row r="125" spans="1:24" ht="27">
      <c r="A125" s="34" t="s">
        <v>45</v>
      </c>
      <c r="B125" s="35">
        <v>42058</v>
      </c>
      <c r="C125" s="35">
        <v>42069</v>
      </c>
      <c r="D125" s="68" t="s">
        <v>208</v>
      </c>
      <c r="E125" s="54"/>
      <c r="F125" s="36">
        <v>109</v>
      </c>
      <c r="G125" s="37" t="s">
        <v>117</v>
      </c>
      <c r="H125" s="36" t="s">
        <v>24</v>
      </c>
      <c r="I125" s="52">
        <v>374</v>
      </c>
      <c r="J125" s="38">
        <v>374</v>
      </c>
      <c r="K125" s="68" t="s">
        <v>207</v>
      </c>
      <c r="L125" s="47">
        <v>32.81</v>
      </c>
      <c r="M125" s="61">
        <f t="shared" si="5"/>
        <v>12270.94</v>
      </c>
      <c r="N125" s="34"/>
      <c r="O125" s="64"/>
      <c r="P125" s="59" t="s">
        <v>160</v>
      </c>
      <c r="Q125" s="43" t="s">
        <v>194</v>
      </c>
      <c r="R125" s="44">
        <v>42033</v>
      </c>
      <c r="S125" s="44" t="s">
        <v>182</v>
      </c>
      <c r="T125" s="45" t="s">
        <v>183</v>
      </c>
      <c r="U125" s="32"/>
      <c r="V125" s="32"/>
      <c r="W125" s="32"/>
      <c r="X125" s="32"/>
    </row>
    <row r="126" spans="1:24" ht="18">
      <c r="A126" s="34" t="s">
        <v>45</v>
      </c>
      <c r="B126" s="35">
        <v>42058</v>
      </c>
      <c r="C126" s="35">
        <v>42069</v>
      </c>
      <c r="D126" s="35">
        <v>42066</v>
      </c>
      <c r="E126" s="54"/>
      <c r="F126" s="36">
        <v>200</v>
      </c>
      <c r="G126" s="37" t="s">
        <v>265</v>
      </c>
      <c r="H126" s="36" t="s">
        <v>24</v>
      </c>
      <c r="I126" s="52">
        <v>18</v>
      </c>
      <c r="J126" s="38">
        <v>18</v>
      </c>
      <c r="K126" s="38" t="s">
        <v>149</v>
      </c>
      <c r="L126" s="47">
        <v>201.88</v>
      </c>
      <c r="M126" s="61">
        <f t="shared" si="5"/>
        <v>3633.84</v>
      </c>
      <c r="N126" s="34"/>
      <c r="O126" s="64"/>
      <c r="P126" s="59" t="s">
        <v>160</v>
      </c>
      <c r="Q126" s="43" t="s">
        <v>194</v>
      </c>
      <c r="R126" s="44">
        <v>42033</v>
      </c>
      <c r="S126" s="44" t="s">
        <v>182</v>
      </c>
      <c r="T126" s="45" t="s">
        <v>183</v>
      </c>
      <c r="U126" s="32"/>
      <c r="V126" s="32"/>
      <c r="W126" s="32"/>
      <c r="X126" s="32"/>
    </row>
    <row r="127" spans="1:24" ht="27">
      <c r="A127" s="34" t="s">
        <v>45</v>
      </c>
      <c r="B127" s="35">
        <v>42058</v>
      </c>
      <c r="C127" s="35">
        <v>42069</v>
      </c>
      <c r="D127" s="68" t="s">
        <v>179</v>
      </c>
      <c r="E127" s="54"/>
      <c r="F127" s="36">
        <v>302</v>
      </c>
      <c r="G127" s="55" t="s">
        <v>266</v>
      </c>
      <c r="H127" s="36" t="s">
        <v>24</v>
      </c>
      <c r="I127" s="52">
        <v>864</v>
      </c>
      <c r="J127" s="38">
        <v>864</v>
      </c>
      <c r="K127" s="68" t="s">
        <v>178</v>
      </c>
      <c r="L127" s="47">
        <v>32.99</v>
      </c>
      <c r="M127" s="61">
        <f t="shared" si="5"/>
        <v>28503.36</v>
      </c>
      <c r="N127" s="34"/>
      <c r="O127" s="64"/>
      <c r="P127" s="59" t="s">
        <v>160</v>
      </c>
      <c r="Q127" s="43" t="s">
        <v>194</v>
      </c>
      <c r="R127" s="44">
        <v>42033</v>
      </c>
      <c r="S127" s="44" t="s">
        <v>182</v>
      </c>
      <c r="T127" s="45" t="s">
        <v>183</v>
      </c>
      <c r="U127" s="32"/>
      <c r="V127" s="32"/>
      <c r="W127" s="32"/>
      <c r="X127" s="32"/>
    </row>
    <row r="128" spans="1:24" ht="27">
      <c r="A128" s="34" t="s">
        <v>45</v>
      </c>
      <c r="B128" s="35">
        <v>42058</v>
      </c>
      <c r="C128" s="35">
        <v>42069</v>
      </c>
      <c r="D128" s="68" t="s">
        <v>180</v>
      </c>
      <c r="E128" s="54"/>
      <c r="F128" s="36">
        <v>324</v>
      </c>
      <c r="G128" s="37" t="s">
        <v>267</v>
      </c>
      <c r="H128" s="36" t="s">
        <v>24</v>
      </c>
      <c r="I128" s="52">
        <v>101</v>
      </c>
      <c r="J128" s="38">
        <v>101</v>
      </c>
      <c r="K128" s="68" t="s">
        <v>178</v>
      </c>
      <c r="L128" s="47">
        <v>133.68</v>
      </c>
      <c r="M128" s="61">
        <f t="shared" si="5"/>
        <v>13501.68</v>
      </c>
      <c r="N128" s="49">
        <f>SUM(M123:M128)*0.16</f>
        <v>22165.571200000002</v>
      </c>
      <c r="O128" s="67">
        <f>SUM(M123:M128)+N128</f>
        <v>160700.3912</v>
      </c>
      <c r="P128" s="59" t="s">
        <v>160</v>
      </c>
      <c r="Q128" s="43" t="s">
        <v>194</v>
      </c>
      <c r="R128" s="44">
        <v>42033</v>
      </c>
      <c r="S128" s="44" t="s">
        <v>182</v>
      </c>
      <c r="T128" s="45" t="s">
        <v>183</v>
      </c>
      <c r="U128" s="32"/>
      <c r="V128" s="32"/>
      <c r="W128" s="32"/>
      <c r="X128" s="32"/>
    </row>
    <row r="129" spans="1:24" ht="15">
      <c r="A129" s="34"/>
      <c r="B129" s="35"/>
      <c r="C129" s="35"/>
      <c r="D129" s="68"/>
      <c r="E129" s="54"/>
      <c r="F129" s="36"/>
      <c r="G129" s="37"/>
      <c r="H129" s="36"/>
      <c r="I129" s="52"/>
      <c r="J129" s="38"/>
      <c r="K129" s="68"/>
      <c r="L129" s="47"/>
      <c r="M129" s="63"/>
      <c r="N129" s="34"/>
      <c r="O129" s="64"/>
      <c r="P129" s="59"/>
      <c r="Q129" s="32"/>
      <c r="R129" s="32"/>
      <c r="S129" s="32"/>
      <c r="T129" s="32"/>
      <c r="U129" s="32"/>
      <c r="V129" s="32"/>
      <c r="W129" s="32"/>
      <c r="X129" s="32"/>
    </row>
    <row r="130" spans="1:24" ht="18">
      <c r="A130" s="34" t="s">
        <v>47</v>
      </c>
      <c r="B130" s="35">
        <v>42040</v>
      </c>
      <c r="C130" s="35">
        <v>42051</v>
      </c>
      <c r="D130" s="35">
        <v>42051</v>
      </c>
      <c r="E130" s="54"/>
      <c r="F130" s="36">
        <v>114</v>
      </c>
      <c r="G130" s="37" t="s">
        <v>75</v>
      </c>
      <c r="H130" s="36" t="s">
        <v>24</v>
      </c>
      <c r="I130" s="52">
        <v>400</v>
      </c>
      <c r="J130" s="38">
        <v>400</v>
      </c>
      <c r="K130" s="38" t="s">
        <v>150</v>
      </c>
      <c r="L130" s="47">
        <v>26.14</v>
      </c>
      <c r="M130" s="61">
        <f aca="true" t="shared" si="6" ref="M130:M141">L130*J130</f>
        <v>10456</v>
      </c>
      <c r="N130" s="34"/>
      <c r="O130" s="64"/>
      <c r="P130" s="59" t="s">
        <v>161</v>
      </c>
      <c r="Q130" s="43" t="s">
        <v>195</v>
      </c>
      <c r="R130" s="44">
        <v>42033</v>
      </c>
      <c r="S130" s="44" t="s">
        <v>182</v>
      </c>
      <c r="T130" s="45" t="s">
        <v>183</v>
      </c>
      <c r="U130" s="32"/>
      <c r="V130" s="32"/>
      <c r="W130" s="32"/>
      <c r="X130" s="32"/>
    </row>
    <row r="131" spans="1:24" ht="18">
      <c r="A131" s="34" t="s">
        <v>47</v>
      </c>
      <c r="B131" s="35">
        <v>42040</v>
      </c>
      <c r="C131" s="35">
        <v>42051</v>
      </c>
      <c r="D131" s="35">
        <v>42051</v>
      </c>
      <c r="E131" s="54"/>
      <c r="F131" s="36">
        <v>227</v>
      </c>
      <c r="G131" s="37" t="s">
        <v>268</v>
      </c>
      <c r="H131" s="36" t="s">
        <v>24</v>
      </c>
      <c r="I131" s="52">
        <v>12</v>
      </c>
      <c r="J131" s="38">
        <v>12</v>
      </c>
      <c r="K131" s="38" t="s">
        <v>150</v>
      </c>
      <c r="L131" s="47">
        <v>480</v>
      </c>
      <c r="M131" s="61">
        <f t="shared" si="6"/>
        <v>5760</v>
      </c>
      <c r="N131" s="34"/>
      <c r="O131" s="64"/>
      <c r="P131" s="59" t="s">
        <v>161</v>
      </c>
      <c r="Q131" s="43" t="s">
        <v>195</v>
      </c>
      <c r="R131" s="44">
        <v>42033</v>
      </c>
      <c r="S131" s="44" t="s">
        <v>182</v>
      </c>
      <c r="T131" s="45" t="s">
        <v>183</v>
      </c>
      <c r="U131" s="32"/>
      <c r="V131" s="32"/>
      <c r="W131" s="32"/>
      <c r="X131" s="32"/>
    </row>
    <row r="132" spans="1:24" ht="18">
      <c r="A132" s="34" t="s">
        <v>47</v>
      </c>
      <c r="B132" s="35">
        <v>42040</v>
      </c>
      <c r="C132" s="35">
        <v>42051</v>
      </c>
      <c r="D132" s="35">
        <v>42051</v>
      </c>
      <c r="E132" s="54"/>
      <c r="F132" s="36">
        <v>264</v>
      </c>
      <c r="G132" s="37" t="s">
        <v>118</v>
      </c>
      <c r="H132" s="36" t="s">
        <v>24</v>
      </c>
      <c r="I132" s="52">
        <v>480</v>
      </c>
      <c r="J132" s="38">
        <v>480</v>
      </c>
      <c r="K132" s="38" t="s">
        <v>150</v>
      </c>
      <c r="L132" s="47">
        <v>11.25</v>
      </c>
      <c r="M132" s="61">
        <f t="shared" si="6"/>
        <v>5400</v>
      </c>
      <c r="N132" s="34"/>
      <c r="O132" s="64"/>
      <c r="P132" s="59" t="s">
        <v>161</v>
      </c>
      <c r="Q132" s="43" t="s">
        <v>195</v>
      </c>
      <c r="R132" s="44">
        <v>42033</v>
      </c>
      <c r="S132" s="44" t="s">
        <v>182</v>
      </c>
      <c r="T132" s="45" t="s">
        <v>183</v>
      </c>
      <c r="U132" s="32"/>
      <c r="V132" s="32"/>
      <c r="W132" s="32"/>
      <c r="X132" s="32"/>
    </row>
    <row r="133" spans="1:24" ht="18">
      <c r="A133" s="34" t="s">
        <v>47</v>
      </c>
      <c r="B133" s="35">
        <v>42040</v>
      </c>
      <c r="C133" s="35">
        <v>42051</v>
      </c>
      <c r="D133" s="35">
        <v>42051</v>
      </c>
      <c r="E133" s="54"/>
      <c r="F133" s="36">
        <v>292</v>
      </c>
      <c r="G133" s="37" t="s">
        <v>269</v>
      </c>
      <c r="H133" s="36" t="s">
        <v>24</v>
      </c>
      <c r="I133" s="52">
        <v>300</v>
      </c>
      <c r="J133" s="38">
        <v>300</v>
      </c>
      <c r="K133" s="38" t="s">
        <v>150</v>
      </c>
      <c r="L133" s="47">
        <v>3.03</v>
      </c>
      <c r="M133" s="61">
        <f t="shared" si="6"/>
        <v>908.9999999999999</v>
      </c>
      <c r="N133" s="34"/>
      <c r="O133" s="64"/>
      <c r="P133" s="59" t="s">
        <v>161</v>
      </c>
      <c r="Q133" s="43" t="s">
        <v>195</v>
      </c>
      <c r="R133" s="44">
        <v>42033</v>
      </c>
      <c r="S133" s="44" t="s">
        <v>182</v>
      </c>
      <c r="T133" s="45" t="s">
        <v>183</v>
      </c>
      <c r="U133" s="32"/>
      <c r="V133" s="32"/>
      <c r="W133" s="32"/>
      <c r="X133" s="32"/>
    </row>
    <row r="134" spans="1:24" ht="18">
      <c r="A134" s="34" t="s">
        <v>47</v>
      </c>
      <c r="B134" s="35">
        <v>42040</v>
      </c>
      <c r="C134" s="35">
        <v>42051</v>
      </c>
      <c r="D134" s="35">
        <v>42051</v>
      </c>
      <c r="E134" s="54"/>
      <c r="F134" s="36">
        <v>293</v>
      </c>
      <c r="G134" s="37" t="s">
        <v>270</v>
      </c>
      <c r="H134" s="36" t="s">
        <v>24</v>
      </c>
      <c r="I134" s="52">
        <v>300</v>
      </c>
      <c r="J134" s="38">
        <v>300</v>
      </c>
      <c r="K134" s="38" t="s">
        <v>150</v>
      </c>
      <c r="L134" s="47">
        <v>3.03</v>
      </c>
      <c r="M134" s="61">
        <f t="shared" si="6"/>
        <v>908.9999999999999</v>
      </c>
      <c r="N134" s="34"/>
      <c r="O134" s="64"/>
      <c r="P134" s="59" t="s">
        <v>161</v>
      </c>
      <c r="Q134" s="43" t="s">
        <v>195</v>
      </c>
      <c r="R134" s="44">
        <v>42033</v>
      </c>
      <c r="S134" s="44" t="s">
        <v>182</v>
      </c>
      <c r="T134" s="45" t="s">
        <v>183</v>
      </c>
      <c r="U134" s="32"/>
      <c r="V134" s="32"/>
      <c r="W134" s="32"/>
      <c r="X134" s="32"/>
    </row>
    <row r="135" spans="1:24" ht="18">
      <c r="A135" s="34" t="s">
        <v>47</v>
      </c>
      <c r="B135" s="35">
        <v>42040</v>
      </c>
      <c r="C135" s="35">
        <v>42051</v>
      </c>
      <c r="D135" s="35">
        <v>42051</v>
      </c>
      <c r="E135" s="54"/>
      <c r="F135" s="36">
        <v>294</v>
      </c>
      <c r="G135" s="55" t="s">
        <v>271</v>
      </c>
      <c r="H135" s="36" t="s">
        <v>24</v>
      </c>
      <c r="I135" s="52">
        <v>240</v>
      </c>
      <c r="J135" s="38">
        <v>240</v>
      </c>
      <c r="K135" s="38" t="s">
        <v>150</v>
      </c>
      <c r="L135" s="47">
        <v>3.03</v>
      </c>
      <c r="M135" s="61">
        <f t="shared" si="6"/>
        <v>727.1999999999999</v>
      </c>
      <c r="N135" s="34"/>
      <c r="O135" s="64"/>
      <c r="P135" s="59" t="s">
        <v>161</v>
      </c>
      <c r="Q135" s="43" t="s">
        <v>195</v>
      </c>
      <c r="R135" s="44">
        <v>42033</v>
      </c>
      <c r="S135" s="44" t="s">
        <v>182</v>
      </c>
      <c r="T135" s="45" t="s">
        <v>183</v>
      </c>
      <c r="U135" s="32"/>
      <c r="V135" s="32"/>
      <c r="W135" s="32"/>
      <c r="X135" s="32"/>
    </row>
    <row r="136" spans="1:24" ht="27">
      <c r="A136" s="34" t="s">
        <v>47</v>
      </c>
      <c r="B136" s="35">
        <v>42040</v>
      </c>
      <c r="C136" s="35">
        <v>42051</v>
      </c>
      <c r="D136" s="35">
        <v>42051</v>
      </c>
      <c r="E136" s="54"/>
      <c r="F136" s="36">
        <v>300</v>
      </c>
      <c r="G136" s="55" t="s">
        <v>119</v>
      </c>
      <c r="H136" s="36" t="s">
        <v>24</v>
      </c>
      <c r="I136" s="52">
        <v>520</v>
      </c>
      <c r="J136" s="38">
        <v>520</v>
      </c>
      <c r="K136" s="38" t="s">
        <v>150</v>
      </c>
      <c r="L136" s="47">
        <v>16.25</v>
      </c>
      <c r="M136" s="61">
        <f t="shared" si="6"/>
        <v>8450</v>
      </c>
      <c r="N136" s="34"/>
      <c r="O136" s="64"/>
      <c r="P136" s="59" t="s">
        <v>161</v>
      </c>
      <c r="Q136" s="43" t="s">
        <v>195</v>
      </c>
      <c r="R136" s="44">
        <v>42033</v>
      </c>
      <c r="S136" s="44" t="s">
        <v>182</v>
      </c>
      <c r="T136" s="45" t="s">
        <v>183</v>
      </c>
      <c r="U136" s="32"/>
      <c r="V136" s="32"/>
      <c r="W136" s="32"/>
      <c r="X136" s="32"/>
    </row>
    <row r="137" spans="1:24" ht="27">
      <c r="A137" s="34" t="s">
        <v>47</v>
      </c>
      <c r="B137" s="35">
        <v>42040</v>
      </c>
      <c r="C137" s="35">
        <v>42051</v>
      </c>
      <c r="D137" s="35">
        <v>42051</v>
      </c>
      <c r="E137" s="54"/>
      <c r="F137" s="36">
        <v>305</v>
      </c>
      <c r="G137" s="55" t="s">
        <v>272</v>
      </c>
      <c r="H137" s="36" t="s">
        <v>24</v>
      </c>
      <c r="I137" s="52">
        <v>240</v>
      </c>
      <c r="J137" s="38">
        <v>240</v>
      </c>
      <c r="K137" s="38" t="s">
        <v>150</v>
      </c>
      <c r="L137" s="47">
        <v>13.75</v>
      </c>
      <c r="M137" s="61">
        <f t="shared" si="6"/>
        <v>3300</v>
      </c>
      <c r="N137" s="34"/>
      <c r="O137" s="64"/>
      <c r="P137" s="59" t="s">
        <v>161</v>
      </c>
      <c r="Q137" s="43" t="s">
        <v>195</v>
      </c>
      <c r="R137" s="44">
        <v>42033</v>
      </c>
      <c r="S137" s="44" t="s">
        <v>182</v>
      </c>
      <c r="T137" s="45" t="s">
        <v>183</v>
      </c>
      <c r="U137" s="32"/>
      <c r="V137" s="32"/>
      <c r="W137" s="32"/>
      <c r="X137" s="32"/>
    </row>
    <row r="138" spans="1:24" ht="27">
      <c r="A138" s="34" t="s">
        <v>47</v>
      </c>
      <c r="B138" s="35">
        <v>42040</v>
      </c>
      <c r="C138" s="35">
        <v>42051</v>
      </c>
      <c r="D138" s="35">
        <v>42051</v>
      </c>
      <c r="E138" s="54"/>
      <c r="F138" s="36">
        <v>306</v>
      </c>
      <c r="G138" s="37" t="s">
        <v>273</v>
      </c>
      <c r="H138" s="36" t="s">
        <v>24</v>
      </c>
      <c r="I138" s="52">
        <v>140</v>
      </c>
      <c r="J138" s="38">
        <v>140</v>
      </c>
      <c r="K138" s="38" t="s">
        <v>150</v>
      </c>
      <c r="L138" s="47">
        <v>27.19</v>
      </c>
      <c r="M138" s="61">
        <f t="shared" si="6"/>
        <v>3806.6000000000004</v>
      </c>
      <c r="N138" s="34"/>
      <c r="O138" s="64"/>
      <c r="P138" s="59" t="s">
        <v>161</v>
      </c>
      <c r="Q138" s="43" t="s">
        <v>195</v>
      </c>
      <c r="R138" s="44">
        <v>42033</v>
      </c>
      <c r="S138" s="44" t="s">
        <v>182</v>
      </c>
      <c r="T138" s="45" t="s">
        <v>183</v>
      </c>
      <c r="U138" s="32"/>
      <c r="V138" s="32"/>
      <c r="W138" s="32"/>
      <c r="X138" s="32"/>
    </row>
    <row r="139" spans="1:24" ht="36">
      <c r="A139" s="34" t="s">
        <v>47</v>
      </c>
      <c r="B139" s="35">
        <v>42040</v>
      </c>
      <c r="C139" s="35">
        <v>42051</v>
      </c>
      <c r="D139" s="35">
        <v>42051</v>
      </c>
      <c r="E139" s="54"/>
      <c r="F139" s="36">
        <v>313</v>
      </c>
      <c r="G139" s="37" t="s">
        <v>120</v>
      </c>
      <c r="H139" s="36" t="s">
        <v>24</v>
      </c>
      <c r="I139" s="46">
        <v>48</v>
      </c>
      <c r="J139" s="38">
        <v>48</v>
      </c>
      <c r="K139" s="38" t="s">
        <v>150</v>
      </c>
      <c r="L139" s="47">
        <v>37.5</v>
      </c>
      <c r="M139" s="61">
        <f t="shared" si="6"/>
        <v>1800</v>
      </c>
      <c r="N139" s="34"/>
      <c r="O139" s="64"/>
      <c r="P139" s="59" t="s">
        <v>161</v>
      </c>
      <c r="Q139" s="43" t="s">
        <v>195</v>
      </c>
      <c r="R139" s="44">
        <v>42033</v>
      </c>
      <c r="S139" s="44" t="s">
        <v>182</v>
      </c>
      <c r="T139" s="45" t="s">
        <v>183</v>
      </c>
      <c r="U139" s="32"/>
      <c r="V139" s="32"/>
      <c r="W139" s="32"/>
      <c r="X139" s="32"/>
    </row>
    <row r="140" spans="1:24" ht="27">
      <c r="A140" s="34" t="s">
        <v>47</v>
      </c>
      <c r="B140" s="35">
        <v>42040</v>
      </c>
      <c r="C140" s="35">
        <v>42051</v>
      </c>
      <c r="D140" s="35">
        <v>42051</v>
      </c>
      <c r="E140" s="54"/>
      <c r="F140" s="36">
        <v>318</v>
      </c>
      <c r="G140" s="55" t="s">
        <v>274</v>
      </c>
      <c r="H140" s="36" t="s">
        <v>24</v>
      </c>
      <c r="I140" s="46">
        <v>36</v>
      </c>
      <c r="J140" s="38">
        <v>36</v>
      </c>
      <c r="K140" s="38" t="s">
        <v>150</v>
      </c>
      <c r="L140" s="47">
        <v>10.42</v>
      </c>
      <c r="M140" s="61">
        <f t="shared" si="6"/>
        <v>375.12</v>
      </c>
      <c r="N140" s="34"/>
      <c r="O140" s="64"/>
      <c r="P140" s="59" t="s">
        <v>161</v>
      </c>
      <c r="Q140" s="43" t="s">
        <v>195</v>
      </c>
      <c r="R140" s="44">
        <v>42033</v>
      </c>
      <c r="S140" s="44" t="s">
        <v>182</v>
      </c>
      <c r="T140" s="45" t="s">
        <v>183</v>
      </c>
      <c r="U140" s="32"/>
      <c r="V140" s="32"/>
      <c r="W140" s="32"/>
      <c r="X140" s="32"/>
    </row>
    <row r="141" spans="1:24" ht="27">
      <c r="A141" s="34" t="s">
        <v>47</v>
      </c>
      <c r="B141" s="35">
        <v>42040</v>
      </c>
      <c r="C141" s="35">
        <v>42051</v>
      </c>
      <c r="D141" s="35">
        <v>42051</v>
      </c>
      <c r="E141" s="54"/>
      <c r="F141" s="36">
        <v>322</v>
      </c>
      <c r="G141" s="37" t="s">
        <v>275</v>
      </c>
      <c r="H141" s="36" t="s">
        <v>24</v>
      </c>
      <c r="I141" s="52">
        <v>84</v>
      </c>
      <c r="J141" s="38">
        <v>84</v>
      </c>
      <c r="K141" s="38" t="s">
        <v>150</v>
      </c>
      <c r="L141" s="47">
        <v>54.17</v>
      </c>
      <c r="M141" s="61">
        <f t="shared" si="6"/>
        <v>4550.28</v>
      </c>
      <c r="N141" s="49">
        <f>SUM(M130:M141)*0.16</f>
        <v>7430.911999999999</v>
      </c>
      <c r="O141" s="67">
        <f>SUM(M130:M141)+N141</f>
        <v>53874.111999999994</v>
      </c>
      <c r="P141" s="59" t="s">
        <v>161</v>
      </c>
      <c r="Q141" s="43" t="s">
        <v>195</v>
      </c>
      <c r="R141" s="44">
        <v>42033</v>
      </c>
      <c r="S141" s="44" t="s">
        <v>182</v>
      </c>
      <c r="T141" s="45" t="s">
        <v>183</v>
      </c>
      <c r="U141" s="32"/>
      <c r="V141" s="32"/>
      <c r="W141" s="32"/>
      <c r="X141" s="32"/>
    </row>
    <row r="142" spans="1:24" ht="15">
      <c r="A142" s="34"/>
      <c r="B142" s="35"/>
      <c r="C142" s="35"/>
      <c r="D142" s="35"/>
      <c r="E142" s="54"/>
      <c r="F142" s="36"/>
      <c r="G142" s="37"/>
      <c r="H142" s="36"/>
      <c r="I142" s="52"/>
      <c r="J142" s="38"/>
      <c r="K142" s="38"/>
      <c r="L142" s="47"/>
      <c r="M142" s="63"/>
      <c r="N142" s="34"/>
      <c r="O142" s="64"/>
      <c r="P142" s="59"/>
      <c r="Q142" s="32"/>
      <c r="R142" s="32"/>
      <c r="S142" s="32"/>
      <c r="T142" s="32"/>
      <c r="U142" s="32"/>
      <c r="V142" s="32"/>
      <c r="W142" s="32"/>
      <c r="X142" s="32"/>
    </row>
    <row r="143" spans="1:24" ht="27">
      <c r="A143" s="34" t="s">
        <v>49</v>
      </c>
      <c r="B143" s="35">
        <v>42040</v>
      </c>
      <c r="C143" s="35">
        <v>42051</v>
      </c>
      <c r="D143" s="35">
        <v>42051</v>
      </c>
      <c r="E143" s="54"/>
      <c r="F143" s="36">
        <v>20</v>
      </c>
      <c r="G143" s="69" t="s">
        <v>121</v>
      </c>
      <c r="H143" s="36" t="s">
        <v>24</v>
      </c>
      <c r="I143" s="52">
        <v>240</v>
      </c>
      <c r="J143" s="38">
        <v>240</v>
      </c>
      <c r="K143" s="38" t="s">
        <v>151</v>
      </c>
      <c r="L143" s="47">
        <v>71.5</v>
      </c>
      <c r="M143" s="61">
        <f aca="true" t="shared" si="7" ref="M143:M154">L143*J143</f>
        <v>17160</v>
      </c>
      <c r="N143" s="34"/>
      <c r="O143" s="64"/>
      <c r="P143" s="59" t="s">
        <v>44</v>
      </c>
      <c r="Q143" s="43" t="s">
        <v>196</v>
      </c>
      <c r="R143" s="44">
        <v>42033</v>
      </c>
      <c r="S143" s="44" t="s">
        <v>182</v>
      </c>
      <c r="T143" s="45" t="s">
        <v>183</v>
      </c>
      <c r="U143" s="32"/>
      <c r="V143" s="32"/>
      <c r="W143" s="32"/>
      <c r="X143" s="32"/>
    </row>
    <row r="144" spans="1:24" ht="27">
      <c r="A144" s="34" t="s">
        <v>49</v>
      </c>
      <c r="B144" s="35">
        <v>42040</v>
      </c>
      <c r="C144" s="35">
        <v>42051</v>
      </c>
      <c r="D144" s="35">
        <v>42051</v>
      </c>
      <c r="E144" s="54"/>
      <c r="F144" s="36">
        <v>21</v>
      </c>
      <c r="G144" s="70" t="s">
        <v>276</v>
      </c>
      <c r="H144" s="36" t="s">
        <v>24</v>
      </c>
      <c r="I144" s="52">
        <v>120</v>
      </c>
      <c r="J144" s="38">
        <v>120</v>
      </c>
      <c r="K144" s="38" t="s">
        <v>151</v>
      </c>
      <c r="L144" s="47">
        <v>20.8</v>
      </c>
      <c r="M144" s="61">
        <f t="shared" si="7"/>
        <v>2496</v>
      </c>
      <c r="N144" s="34"/>
      <c r="O144" s="64"/>
      <c r="P144" s="59" t="s">
        <v>44</v>
      </c>
      <c r="Q144" s="43" t="s">
        <v>196</v>
      </c>
      <c r="R144" s="44">
        <v>42033</v>
      </c>
      <c r="S144" s="44" t="s">
        <v>182</v>
      </c>
      <c r="T144" s="45" t="s">
        <v>183</v>
      </c>
      <c r="U144" s="32"/>
      <c r="V144" s="32"/>
      <c r="W144" s="32"/>
      <c r="X144" s="32"/>
    </row>
    <row r="145" spans="1:24" ht="27">
      <c r="A145" s="34" t="s">
        <v>49</v>
      </c>
      <c r="B145" s="35">
        <v>42040</v>
      </c>
      <c r="C145" s="35">
        <v>42051</v>
      </c>
      <c r="D145" s="68" t="s">
        <v>175</v>
      </c>
      <c r="E145" s="54"/>
      <c r="F145" s="36">
        <v>25</v>
      </c>
      <c r="G145" s="70" t="s">
        <v>277</v>
      </c>
      <c r="H145" s="36" t="s">
        <v>24</v>
      </c>
      <c r="I145" s="52">
        <v>400</v>
      </c>
      <c r="J145" s="38">
        <v>400</v>
      </c>
      <c r="K145" s="38" t="s">
        <v>176</v>
      </c>
      <c r="L145" s="47">
        <v>67.6</v>
      </c>
      <c r="M145" s="61">
        <f t="shared" si="7"/>
        <v>27039.999999999996</v>
      </c>
      <c r="N145" s="34"/>
      <c r="O145" s="64"/>
      <c r="P145" s="59" t="s">
        <v>44</v>
      </c>
      <c r="Q145" s="43" t="s">
        <v>196</v>
      </c>
      <c r="R145" s="44">
        <v>42033</v>
      </c>
      <c r="S145" s="44" t="s">
        <v>182</v>
      </c>
      <c r="T145" s="45" t="s">
        <v>183</v>
      </c>
      <c r="U145" s="32"/>
      <c r="V145" s="32"/>
      <c r="W145" s="32"/>
      <c r="X145" s="32"/>
    </row>
    <row r="146" spans="1:24" ht="27">
      <c r="A146" s="34" t="s">
        <v>49</v>
      </c>
      <c r="B146" s="35">
        <v>42040</v>
      </c>
      <c r="C146" s="35">
        <v>42051</v>
      </c>
      <c r="D146" s="35">
        <v>42051</v>
      </c>
      <c r="E146" s="54"/>
      <c r="F146" s="36">
        <v>26</v>
      </c>
      <c r="G146" s="70" t="s">
        <v>278</v>
      </c>
      <c r="H146" s="36" t="s">
        <v>24</v>
      </c>
      <c r="I146" s="52">
        <v>150</v>
      </c>
      <c r="J146" s="38">
        <v>150</v>
      </c>
      <c r="K146" s="38" t="s">
        <v>151</v>
      </c>
      <c r="L146" s="47">
        <v>67.6</v>
      </c>
      <c r="M146" s="61">
        <f t="shared" si="7"/>
        <v>10140</v>
      </c>
      <c r="N146" s="34"/>
      <c r="O146" s="64"/>
      <c r="P146" s="59" t="s">
        <v>44</v>
      </c>
      <c r="Q146" s="43" t="s">
        <v>196</v>
      </c>
      <c r="R146" s="44">
        <v>42033</v>
      </c>
      <c r="S146" s="44" t="s">
        <v>182</v>
      </c>
      <c r="T146" s="45" t="s">
        <v>183</v>
      </c>
      <c r="U146" s="32"/>
      <c r="V146" s="32"/>
      <c r="W146" s="32"/>
      <c r="X146" s="32"/>
    </row>
    <row r="147" spans="1:24" ht="45">
      <c r="A147" s="34" t="s">
        <v>49</v>
      </c>
      <c r="B147" s="35">
        <v>42040</v>
      </c>
      <c r="C147" s="35">
        <v>42051</v>
      </c>
      <c r="D147" s="35">
        <v>42051</v>
      </c>
      <c r="E147" s="54"/>
      <c r="F147" s="36">
        <v>95</v>
      </c>
      <c r="G147" s="69" t="s">
        <v>122</v>
      </c>
      <c r="H147" s="36" t="s">
        <v>24</v>
      </c>
      <c r="I147" s="52">
        <v>25</v>
      </c>
      <c r="J147" s="38">
        <v>25</v>
      </c>
      <c r="K147" s="38" t="s">
        <v>151</v>
      </c>
      <c r="L147" s="47">
        <v>848.3</v>
      </c>
      <c r="M147" s="61">
        <f t="shared" si="7"/>
        <v>21207.5</v>
      </c>
      <c r="N147" s="34"/>
      <c r="O147" s="64"/>
      <c r="P147" s="59" t="s">
        <v>44</v>
      </c>
      <c r="Q147" s="43" t="s">
        <v>196</v>
      </c>
      <c r="R147" s="44">
        <v>42033</v>
      </c>
      <c r="S147" s="44" t="s">
        <v>182</v>
      </c>
      <c r="T147" s="45" t="s">
        <v>183</v>
      </c>
      <c r="U147" s="32"/>
      <c r="V147" s="32"/>
      <c r="W147" s="32"/>
      <c r="X147" s="32"/>
    </row>
    <row r="148" spans="1:24" ht="18">
      <c r="A148" s="34" t="s">
        <v>49</v>
      </c>
      <c r="B148" s="35">
        <v>42040</v>
      </c>
      <c r="C148" s="35">
        <v>42051</v>
      </c>
      <c r="D148" s="35">
        <v>42051</v>
      </c>
      <c r="E148" s="54"/>
      <c r="F148" s="36">
        <v>226</v>
      </c>
      <c r="G148" s="69" t="s">
        <v>279</v>
      </c>
      <c r="H148" s="36" t="s">
        <v>24</v>
      </c>
      <c r="I148" s="52">
        <v>15</v>
      </c>
      <c r="J148" s="38">
        <v>15</v>
      </c>
      <c r="K148" s="38" t="s">
        <v>151</v>
      </c>
      <c r="L148" s="47">
        <v>461.43</v>
      </c>
      <c r="M148" s="61">
        <f t="shared" si="7"/>
        <v>6921.45</v>
      </c>
      <c r="N148" s="34"/>
      <c r="O148" s="64"/>
      <c r="P148" s="59" t="s">
        <v>44</v>
      </c>
      <c r="Q148" s="43" t="s">
        <v>196</v>
      </c>
      <c r="R148" s="44">
        <v>42033</v>
      </c>
      <c r="S148" s="44" t="s">
        <v>182</v>
      </c>
      <c r="T148" s="45" t="s">
        <v>183</v>
      </c>
      <c r="U148" s="32"/>
      <c r="V148" s="32"/>
      <c r="W148" s="32"/>
      <c r="X148" s="32"/>
    </row>
    <row r="149" spans="1:24" ht="45">
      <c r="A149" s="34" t="s">
        <v>49</v>
      </c>
      <c r="B149" s="35">
        <v>42040</v>
      </c>
      <c r="C149" s="35">
        <v>42051</v>
      </c>
      <c r="D149" s="35">
        <v>42051</v>
      </c>
      <c r="E149" s="54" t="s">
        <v>177</v>
      </c>
      <c r="F149" s="36">
        <v>301</v>
      </c>
      <c r="G149" s="70" t="s">
        <v>280</v>
      </c>
      <c r="H149" s="36" t="s">
        <v>24</v>
      </c>
      <c r="I149" s="52">
        <v>576</v>
      </c>
      <c r="J149" s="38">
        <v>36</v>
      </c>
      <c r="K149" s="38" t="s">
        <v>151</v>
      </c>
      <c r="L149" s="47">
        <v>38.33</v>
      </c>
      <c r="M149" s="61">
        <f t="shared" si="7"/>
        <v>1379.8799999999999</v>
      </c>
      <c r="N149" s="34"/>
      <c r="O149" s="64"/>
      <c r="P149" s="59" t="s">
        <v>44</v>
      </c>
      <c r="Q149" s="43" t="s">
        <v>196</v>
      </c>
      <c r="R149" s="44">
        <v>42033</v>
      </c>
      <c r="S149" s="44" t="s">
        <v>182</v>
      </c>
      <c r="T149" s="45" t="s">
        <v>183</v>
      </c>
      <c r="U149" s="32"/>
      <c r="V149" s="32"/>
      <c r="W149" s="32"/>
      <c r="X149" s="32"/>
    </row>
    <row r="150" spans="1:24" ht="27">
      <c r="A150" s="34" t="s">
        <v>49</v>
      </c>
      <c r="B150" s="35">
        <v>42040</v>
      </c>
      <c r="C150" s="35">
        <v>42051</v>
      </c>
      <c r="D150" s="35">
        <v>42051</v>
      </c>
      <c r="E150" s="54"/>
      <c r="F150" s="36">
        <v>303</v>
      </c>
      <c r="G150" s="55" t="s">
        <v>281</v>
      </c>
      <c r="H150" s="36" t="s">
        <v>24</v>
      </c>
      <c r="I150" s="52">
        <v>780</v>
      </c>
      <c r="J150" s="38">
        <v>780</v>
      </c>
      <c r="K150" s="38" t="s">
        <v>151</v>
      </c>
      <c r="L150" s="47">
        <v>34.19</v>
      </c>
      <c r="M150" s="61">
        <f t="shared" si="7"/>
        <v>26668.199999999997</v>
      </c>
      <c r="N150" s="34"/>
      <c r="O150" s="64"/>
      <c r="P150" s="59" t="s">
        <v>44</v>
      </c>
      <c r="Q150" s="43" t="s">
        <v>196</v>
      </c>
      <c r="R150" s="44">
        <v>42033</v>
      </c>
      <c r="S150" s="44" t="s">
        <v>182</v>
      </c>
      <c r="T150" s="45" t="s">
        <v>183</v>
      </c>
      <c r="U150" s="32"/>
      <c r="V150" s="32"/>
      <c r="W150" s="32"/>
      <c r="X150" s="32"/>
    </row>
    <row r="151" spans="1:24" ht="27">
      <c r="A151" s="34" t="s">
        <v>49</v>
      </c>
      <c r="B151" s="35">
        <v>42040</v>
      </c>
      <c r="C151" s="35">
        <v>42051</v>
      </c>
      <c r="D151" s="35">
        <v>42051</v>
      </c>
      <c r="E151" s="54"/>
      <c r="F151" s="62">
        <v>307</v>
      </c>
      <c r="G151" s="37" t="s">
        <v>282</v>
      </c>
      <c r="H151" s="36" t="s">
        <v>24</v>
      </c>
      <c r="I151" s="62">
        <v>48</v>
      </c>
      <c r="J151" s="38">
        <v>48</v>
      </c>
      <c r="K151" s="38" t="s">
        <v>151</v>
      </c>
      <c r="L151" s="47">
        <v>50.31</v>
      </c>
      <c r="M151" s="61">
        <f t="shared" si="7"/>
        <v>2414.88</v>
      </c>
      <c r="N151" s="34"/>
      <c r="O151" s="64"/>
      <c r="P151" s="59" t="s">
        <v>44</v>
      </c>
      <c r="Q151" s="43" t="s">
        <v>196</v>
      </c>
      <c r="R151" s="44">
        <v>42033</v>
      </c>
      <c r="S151" s="44" t="s">
        <v>182</v>
      </c>
      <c r="T151" s="45" t="s">
        <v>183</v>
      </c>
      <c r="U151" s="32"/>
      <c r="V151" s="32"/>
      <c r="W151" s="32"/>
      <c r="X151" s="32"/>
    </row>
    <row r="152" spans="1:24" ht="36">
      <c r="A152" s="34" t="s">
        <v>49</v>
      </c>
      <c r="B152" s="35">
        <v>42040</v>
      </c>
      <c r="C152" s="35">
        <v>42051</v>
      </c>
      <c r="D152" s="35"/>
      <c r="E152" s="54" t="s">
        <v>136</v>
      </c>
      <c r="F152" s="36">
        <v>321</v>
      </c>
      <c r="G152" s="55" t="s">
        <v>283</v>
      </c>
      <c r="H152" s="36" t="s">
        <v>24</v>
      </c>
      <c r="I152" s="52">
        <v>84</v>
      </c>
      <c r="J152" s="38"/>
      <c r="K152" s="38"/>
      <c r="L152" s="47">
        <v>68.04</v>
      </c>
      <c r="M152" s="61">
        <f t="shared" si="7"/>
        <v>0</v>
      </c>
      <c r="N152" s="34"/>
      <c r="O152" s="64"/>
      <c r="P152" s="59" t="s">
        <v>44</v>
      </c>
      <c r="Q152" s="43" t="s">
        <v>196</v>
      </c>
      <c r="R152" s="44">
        <v>42033</v>
      </c>
      <c r="S152" s="44" t="s">
        <v>182</v>
      </c>
      <c r="T152" s="45" t="s">
        <v>183</v>
      </c>
      <c r="U152" s="32"/>
      <c r="V152" s="32"/>
      <c r="W152" s="32"/>
      <c r="X152" s="32"/>
    </row>
    <row r="153" spans="1:24" ht="27">
      <c r="A153" s="34" t="s">
        <v>49</v>
      </c>
      <c r="B153" s="35">
        <v>42040</v>
      </c>
      <c r="C153" s="35">
        <v>42051</v>
      </c>
      <c r="D153" s="35">
        <v>42051</v>
      </c>
      <c r="E153" s="54"/>
      <c r="F153" s="36">
        <v>332</v>
      </c>
      <c r="G153" s="55" t="s">
        <v>284</v>
      </c>
      <c r="H153" s="36" t="s">
        <v>24</v>
      </c>
      <c r="I153" s="52">
        <v>36</v>
      </c>
      <c r="J153" s="38">
        <v>36</v>
      </c>
      <c r="K153" s="38" t="s">
        <v>151</v>
      </c>
      <c r="L153" s="47">
        <v>31.15</v>
      </c>
      <c r="M153" s="61">
        <f t="shared" si="7"/>
        <v>1121.3999999999999</v>
      </c>
      <c r="N153" s="34"/>
      <c r="O153" s="64"/>
      <c r="P153" s="59" t="s">
        <v>44</v>
      </c>
      <c r="Q153" s="43" t="s">
        <v>196</v>
      </c>
      <c r="R153" s="44">
        <v>42033</v>
      </c>
      <c r="S153" s="44" t="s">
        <v>182</v>
      </c>
      <c r="T153" s="45" t="s">
        <v>183</v>
      </c>
      <c r="U153" s="32"/>
      <c r="V153" s="32"/>
      <c r="W153" s="32"/>
      <c r="X153" s="32"/>
    </row>
    <row r="154" spans="1:24" ht="27">
      <c r="A154" s="34" t="s">
        <v>49</v>
      </c>
      <c r="B154" s="35">
        <v>42040</v>
      </c>
      <c r="C154" s="35">
        <v>42051</v>
      </c>
      <c r="D154" s="35">
        <v>42051</v>
      </c>
      <c r="E154" s="54"/>
      <c r="F154" s="36">
        <v>334</v>
      </c>
      <c r="G154" s="55" t="s">
        <v>73</v>
      </c>
      <c r="H154" s="36" t="s">
        <v>28</v>
      </c>
      <c r="I154" s="52">
        <v>120</v>
      </c>
      <c r="J154" s="38">
        <v>120</v>
      </c>
      <c r="K154" s="38" t="s">
        <v>151</v>
      </c>
      <c r="L154" s="47">
        <v>380</v>
      </c>
      <c r="M154" s="61">
        <f t="shared" si="7"/>
        <v>45600</v>
      </c>
      <c r="N154" s="49">
        <f>SUM(M143:M154)*0.16</f>
        <v>25943.8896</v>
      </c>
      <c r="O154" s="67">
        <f>SUM(M143:M154)+N154</f>
        <v>188093.1996</v>
      </c>
      <c r="P154" s="59" t="s">
        <v>44</v>
      </c>
      <c r="Q154" s="43" t="s">
        <v>196</v>
      </c>
      <c r="R154" s="44">
        <v>42033</v>
      </c>
      <c r="S154" s="44" t="s">
        <v>182</v>
      </c>
      <c r="T154" s="45" t="s">
        <v>183</v>
      </c>
      <c r="U154" s="32"/>
      <c r="V154" s="32"/>
      <c r="W154" s="32"/>
      <c r="X154" s="32"/>
    </row>
    <row r="155" spans="1:24" ht="15">
      <c r="A155" s="34"/>
      <c r="B155" s="35"/>
      <c r="C155" s="35"/>
      <c r="D155" s="35"/>
      <c r="E155" s="54"/>
      <c r="F155" s="36"/>
      <c r="G155" s="55"/>
      <c r="H155" s="36"/>
      <c r="I155" s="52"/>
      <c r="J155" s="38"/>
      <c r="K155" s="38"/>
      <c r="L155" s="47"/>
      <c r="M155" s="63"/>
      <c r="N155" s="34"/>
      <c r="O155" s="64"/>
      <c r="P155" s="59"/>
      <c r="Q155" s="71"/>
      <c r="R155" s="72"/>
      <c r="S155" s="72"/>
      <c r="T155" s="73"/>
      <c r="U155" s="32"/>
      <c r="V155" s="32"/>
      <c r="W155" s="32"/>
      <c r="X155" s="32"/>
    </row>
    <row r="156" spans="1:24" ht="27">
      <c r="A156" s="34" t="s">
        <v>51</v>
      </c>
      <c r="B156" s="35">
        <v>42040</v>
      </c>
      <c r="C156" s="35">
        <v>42051</v>
      </c>
      <c r="D156" s="35">
        <v>42051</v>
      </c>
      <c r="E156" s="54"/>
      <c r="F156" s="36">
        <v>54</v>
      </c>
      <c r="G156" s="37" t="s">
        <v>285</v>
      </c>
      <c r="H156" s="36" t="s">
        <v>28</v>
      </c>
      <c r="I156" s="46">
        <v>30</v>
      </c>
      <c r="J156" s="38">
        <v>30</v>
      </c>
      <c r="K156" s="38">
        <v>1313</v>
      </c>
      <c r="L156" s="47">
        <v>391.1</v>
      </c>
      <c r="M156" s="61">
        <f>L156*J156</f>
        <v>11733</v>
      </c>
      <c r="N156" s="34"/>
      <c r="O156" s="64"/>
      <c r="P156" s="59" t="s">
        <v>50</v>
      </c>
      <c r="Q156" s="43" t="s">
        <v>197</v>
      </c>
      <c r="R156" s="44">
        <v>42033</v>
      </c>
      <c r="S156" s="44" t="s">
        <v>182</v>
      </c>
      <c r="T156" s="45" t="s">
        <v>183</v>
      </c>
      <c r="U156" s="32"/>
      <c r="V156" s="32"/>
      <c r="W156" s="32"/>
      <c r="X156" s="32"/>
    </row>
    <row r="157" spans="1:24" ht="27">
      <c r="A157" s="34" t="s">
        <v>51</v>
      </c>
      <c r="B157" s="35">
        <v>42040</v>
      </c>
      <c r="C157" s="35">
        <v>42051</v>
      </c>
      <c r="D157" s="35">
        <v>42051</v>
      </c>
      <c r="E157" s="54"/>
      <c r="F157" s="36">
        <v>71</v>
      </c>
      <c r="G157" s="37" t="s">
        <v>286</v>
      </c>
      <c r="H157" s="36" t="s">
        <v>24</v>
      </c>
      <c r="I157" s="46">
        <v>120</v>
      </c>
      <c r="J157" s="38">
        <v>120</v>
      </c>
      <c r="K157" s="38">
        <v>1313</v>
      </c>
      <c r="L157" s="47">
        <v>94.1</v>
      </c>
      <c r="M157" s="61">
        <f>L157*J157</f>
        <v>11292</v>
      </c>
      <c r="N157" s="49">
        <f>SUM(M156:M157)*0.16</f>
        <v>3684</v>
      </c>
      <c r="O157" s="67">
        <f>SUM(M156:M157)+N157</f>
        <v>26709</v>
      </c>
      <c r="P157" s="59" t="s">
        <v>50</v>
      </c>
      <c r="Q157" s="43" t="s">
        <v>197</v>
      </c>
      <c r="R157" s="44">
        <v>42033</v>
      </c>
      <c r="S157" s="44" t="s">
        <v>182</v>
      </c>
      <c r="T157" s="45" t="s">
        <v>183</v>
      </c>
      <c r="U157" s="32"/>
      <c r="V157" s="32"/>
      <c r="W157" s="32"/>
      <c r="X157" s="32"/>
    </row>
    <row r="158" spans="1:24" ht="15">
      <c r="A158" s="34"/>
      <c r="B158" s="35"/>
      <c r="C158" s="35"/>
      <c r="D158" s="35"/>
      <c r="E158" s="54"/>
      <c r="F158" s="36"/>
      <c r="G158" s="37"/>
      <c r="H158" s="36"/>
      <c r="I158" s="46"/>
      <c r="J158" s="38"/>
      <c r="K158" s="38"/>
      <c r="L158" s="47"/>
      <c r="M158" s="63"/>
      <c r="N158" s="34"/>
      <c r="O158" s="64"/>
      <c r="P158" s="59"/>
      <c r="Q158" s="32"/>
      <c r="R158" s="32"/>
      <c r="S158" s="32"/>
      <c r="T158" s="32"/>
      <c r="U158" s="32"/>
      <c r="V158" s="32"/>
      <c r="W158" s="32"/>
      <c r="X158" s="32"/>
    </row>
    <row r="159" spans="1:24" ht="27">
      <c r="A159" s="34" t="s">
        <v>52</v>
      </c>
      <c r="B159" s="35">
        <v>42040</v>
      </c>
      <c r="C159" s="35">
        <v>42051</v>
      </c>
      <c r="D159" s="35">
        <v>42051</v>
      </c>
      <c r="E159" s="54"/>
      <c r="F159" s="36">
        <v>70</v>
      </c>
      <c r="G159" s="36" t="s">
        <v>287</v>
      </c>
      <c r="H159" s="36" t="s">
        <v>24</v>
      </c>
      <c r="I159" s="52">
        <v>1200</v>
      </c>
      <c r="J159" s="38">
        <v>1200</v>
      </c>
      <c r="K159" s="38">
        <v>94762</v>
      </c>
      <c r="L159" s="47">
        <v>6.88</v>
      </c>
      <c r="M159" s="61">
        <f>L159*J159</f>
        <v>8256</v>
      </c>
      <c r="N159" s="34"/>
      <c r="O159" s="64"/>
      <c r="P159" s="59" t="s">
        <v>162</v>
      </c>
      <c r="Q159" s="43" t="s">
        <v>198</v>
      </c>
      <c r="R159" s="44">
        <v>42033</v>
      </c>
      <c r="S159" s="44" t="s">
        <v>182</v>
      </c>
      <c r="T159" s="45" t="s">
        <v>183</v>
      </c>
      <c r="U159" s="32"/>
      <c r="V159" s="32"/>
      <c r="W159" s="32"/>
      <c r="X159" s="32"/>
    </row>
    <row r="160" spans="1:24" ht="27">
      <c r="A160" s="34" t="s">
        <v>52</v>
      </c>
      <c r="B160" s="35">
        <v>42040</v>
      </c>
      <c r="C160" s="35">
        <v>42051</v>
      </c>
      <c r="D160" s="35">
        <v>42051</v>
      </c>
      <c r="E160" s="54"/>
      <c r="F160" s="36">
        <v>98</v>
      </c>
      <c r="G160" s="57" t="s">
        <v>288</v>
      </c>
      <c r="H160" s="36" t="s">
        <v>28</v>
      </c>
      <c r="I160" s="46">
        <v>2</v>
      </c>
      <c r="J160" s="38">
        <v>2</v>
      </c>
      <c r="K160" s="38">
        <v>94762</v>
      </c>
      <c r="L160" s="47">
        <v>217.5</v>
      </c>
      <c r="M160" s="61">
        <f>L160*J160</f>
        <v>435</v>
      </c>
      <c r="N160" s="34"/>
      <c r="O160" s="64"/>
      <c r="P160" s="59" t="s">
        <v>162</v>
      </c>
      <c r="Q160" s="43" t="s">
        <v>198</v>
      </c>
      <c r="R160" s="44">
        <v>42033</v>
      </c>
      <c r="S160" s="44" t="s">
        <v>182</v>
      </c>
      <c r="T160" s="45" t="s">
        <v>183</v>
      </c>
      <c r="U160" s="32"/>
      <c r="V160" s="32"/>
      <c r="W160" s="32"/>
      <c r="X160" s="32"/>
    </row>
    <row r="161" spans="1:24" ht="27">
      <c r="A161" s="34" t="s">
        <v>52</v>
      </c>
      <c r="B161" s="35">
        <v>42040</v>
      </c>
      <c r="C161" s="35">
        <v>42051</v>
      </c>
      <c r="D161" s="35">
        <v>42051</v>
      </c>
      <c r="E161" s="54"/>
      <c r="F161" s="36">
        <v>100</v>
      </c>
      <c r="G161" s="57" t="s">
        <v>289</v>
      </c>
      <c r="H161" s="36" t="s">
        <v>28</v>
      </c>
      <c r="I161" s="46">
        <v>120</v>
      </c>
      <c r="J161" s="38">
        <v>120</v>
      </c>
      <c r="K161" s="38">
        <v>94763</v>
      </c>
      <c r="L161" s="47">
        <v>217.5</v>
      </c>
      <c r="M161" s="61">
        <f>L161*J161</f>
        <v>26100</v>
      </c>
      <c r="N161" s="34"/>
      <c r="O161" s="64"/>
      <c r="P161" s="59" t="s">
        <v>162</v>
      </c>
      <c r="Q161" s="43" t="s">
        <v>198</v>
      </c>
      <c r="R161" s="44">
        <v>42033</v>
      </c>
      <c r="S161" s="44" t="s">
        <v>182</v>
      </c>
      <c r="T161" s="45" t="s">
        <v>183</v>
      </c>
      <c r="U161" s="32"/>
      <c r="V161" s="32"/>
      <c r="W161" s="32"/>
      <c r="X161" s="32"/>
    </row>
    <row r="162" spans="1:24" ht="45">
      <c r="A162" s="34" t="s">
        <v>52</v>
      </c>
      <c r="B162" s="35">
        <v>42040</v>
      </c>
      <c r="C162" s="35">
        <v>42051</v>
      </c>
      <c r="D162" s="35">
        <v>42051</v>
      </c>
      <c r="E162" s="54"/>
      <c r="F162" s="36">
        <v>284</v>
      </c>
      <c r="G162" s="57" t="s">
        <v>290</v>
      </c>
      <c r="H162" s="36" t="s">
        <v>24</v>
      </c>
      <c r="I162" s="46">
        <v>16</v>
      </c>
      <c r="J162" s="38">
        <v>16</v>
      </c>
      <c r="K162" s="38">
        <v>94762</v>
      </c>
      <c r="L162" s="47">
        <v>2.86</v>
      </c>
      <c r="M162" s="61">
        <f>L162*J162</f>
        <v>45.76</v>
      </c>
      <c r="N162" s="49">
        <f>SUM(M159:M162)*0.16</f>
        <v>5573.881600000001</v>
      </c>
      <c r="O162" s="67">
        <f>SUM(M159:M162)+N162</f>
        <v>40410.6416</v>
      </c>
      <c r="P162" s="59" t="s">
        <v>162</v>
      </c>
      <c r="Q162" s="43" t="s">
        <v>198</v>
      </c>
      <c r="R162" s="44">
        <v>42033</v>
      </c>
      <c r="S162" s="44" t="s">
        <v>182</v>
      </c>
      <c r="T162" s="45" t="s">
        <v>183</v>
      </c>
      <c r="U162" s="32"/>
      <c r="V162" s="32"/>
      <c r="W162" s="32"/>
      <c r="X162" s="32"/>
    </row>
    <row r="163" spans="1:24" ht="15">
      <c r="A163" s="34"/>
      <c r="B163" s="35"/>
      <c r="C163" s="35"/>
      <c r="D163" s="35"/>
      <c r="E163" s="54"/>
      <c r="F163" s="36"/>
      <c r="G163" s="57"/>
      <c r="H163" s="36"/>
      <c r="I163" s="46"/>
      <c r="J163" s="38"/>
      <c r="K163" s="38"/>
      <c r="L163" s="47"/>
      <c r="M163" s="63"/>
      <c r="N163" s="34"/>
      <c r="O163" s="64"/>
      <c r="P163" s="59"/>
      <c r="Q163" s="32"/>
      <c r="R163" s="32"/>
      <c r="S163" s="32"/>
      <c r="T163" s="32"/>
      <c r="U163" s="32"/>
      <c r="V163" s="32"/>
      <c r="W163" s="32"/>
      <c r="X163" s="32"/>
    </row>
    <row r="164" spans="1:24" ht="36">
      <c r="A164" s="34" t="s">
        <v>53</v>
      </c>
      <c r="B164" s="35">
        <v>42040</v>
      </c>
      <c r="C164" s="35">
        <v>42051</v>
      </c>
      <c r="D164" s="35">
        <v>42051</v>
      </c>
      <c r="E164" s="54"/>
      <c r="F164" s="36">
        <v>39</v>
      </c>
      <c r="G164" s="55" t="s">
        <v>291</v>
      </c>
      <c r="H164" s="36" t="s">
        <v>28</v>
      </c>
      <c r="I164" s="52">
        <v>30</v>
      </c>
      <c r="J164" s="38">
        <v>30</v>
      </c>
      <c r="K164" s="38">
        <v>5871</v>
      </c>
      <c r="L164" s="47">
        <v>2130</v>
      </c>
      <c r="M164" s="61">
        <f>L164*J164</f>
        <v>63900</v>
      </c>
      <c r="N164" s="34">
        <f>+M164*0.16</f>
        <v>10224</v>
      </c>
      <c r="O164" s="67">
        <f>M164+N164</f>
        <v>74124</v>
      </c>
      <c r="P164" s="59" t="s">
        <v>163</v>
      </c>
      <c r="Q164" s="43" t="s">
        <v>199</v>
      </c>
      <c r="R164" s="44">
        <v>42033</v>
      </c>
      <c r="S164" s="44" t="s">
        <v>182</v>
      </c>
      <c r="T164" s="45" t="s">
        <v>183</v>
      </c>
      <c r="U164" s="32"/>
      <c r="V164" s="32"/>
      <c r="W164" s="32"/>
      <c r="X164" s="32"/>
    </row>
    <row r="165" spans="1:24" ht="15">
      <c r="A165" s="34"/>
      <c r="B165" s="35"/>
      <c r="C165" s="35"/>
      <c r="D165" s="35"/>
      <c r="E165" s="54"/>
      <c r="F165" s="36"/>
      <c r="G165" s="55"/>
      <c r="H165" s="36"/>
      <c r="I165" s="52"/>
      <c r="J165" s="38"/>
      <c r="K165" s="38"/>
      <c r="L165" s="47"/>
      <c r="M165" s="63"/>
      <c r="N165" s="34"/>
      <c r="O165" s="64"/>
      <c r="P165" s="59"/>
      <c r="Q165" s="32"/>
      <c r="R165" s="32"/>
      <c r="S165" s="32"/>
      <c r="T165" s="32"/>
      <c r="U165" s="32"/>
      <c r="V165" s="32"/>
      <c r="W165" s="32"/>
      <c r="X165" s="32"/>
    </row>
    <row r="166" spans="1:24" ht="18">
      <c r="A166" s="34" t="s">
        <v>54</v>
      </c>
      <c r="B166" s="35">
        <v>42040</v>
      </c>
      <c r="C166" s="35">
        <v>42051</v>
      </c>
      <c r="D166" s="35">
        <v>42048</v>
      </c>
      <c r="E166" s="54"/>
      <c r="F166" s="36">
        <v>335</v>
      </c>
      <c r="G166" s="55" t="s">
        <v>292</v>
      </c>
      <c r="H166" s="36" t="s">
        <v>27</v>
      </c>
      <c r="I166" s="46">
        <v>108</v>
      </c>
      <c r="J166" s="38">
        <v>108</v>
      </c>
      <c r="K166" s="38">
        <v>55026</v>
      </c>
      <c r="L166" s="47">
        <v>142</v>
      </c>
      <c r="M166" s="61">
        <f>L166*J166</f>
        <v>15336</v>
      </c>
      <c r="N166" s="34">
        <f>+M166*0.16</f>
        <v>2453.76</v>
      </c>
      <c r="O166" s="67">
        <f>M166+N166</f>
        <v>17789.760000000002</v>
      </c>
      <c r="P166" s="59" t="s">
        <v>86</v>
      </c>
      <c r="Q166" s="74" t="s">
        <v>200</v>
      </c>
      <c r="R166" s="32"/>
      <c r="S166" s="32"/>
      <c r="T166" s="45" t="s">
        <v>183</v>
      </c>
      <c r="U166" s="32"/>
      <c r="V166" s="32"/>
      <c r="W166" s="32"/>
      <c r="X166" s="32"/>
    </row>
    <row r="167" spans="1:24" ht="15">
      <c r="A167" s="34"/>
      <c r="B167" s="35"/>
      <c r="C167" s="35"/>
      <c r="D167" s="35"/>
      <c r="E167" s="54"/>
      <c r="F167" s="36"/>
      <c r="G167" s="55"/>
      <c r="H167" s="36"/>
      <c r="I167" s="46"/>
      <c r="J167" s="38"/>
      <c r="K167" s="38"/>
      <c r="L167" s="47"/>
      <c r="M167" s="63"/>
      <c r="N167" s="34"/>
      <c r="O167" s="64"/>
      <c r="P167" s="59"/>
      <c r="Q167" s="32"/>
      <c r="R167" s="32"/>
      <c r="S167" s="32"/>
      <c r="T167" s="32"/>
      <c r="U167" s="32"/>
      <c r="V167" s="32"/>
      <c r="W167" s="32"/>
      <c r="X167" s="32"/>
    </row>
    <row r="168" spans="1:24" ht="45">
      <c r="A168" s="34" t="s">
        <v>55</v>
      </c>
      <c r="B168" s="35">
        <v>42040</v>
      </c>
      <c r="C168" s="35">
        <v>42051</v>
      </c>
      <c r="D168" s="35">
        <v>42048</v>
      </c>
      <c r="E168" s="54"/>
      <c r="F168" s="36">
        <v>93</v>
      </c>
      <c r="G168" s="55" t="s">
        <v>68</v>
      </c>
      <c r="H168" s="36" t="s">
        <v>24</v>
      </c>
      <c r="I168" s="57">
        <v>15</v>
      </c>
      <c r="J168" s="38">
        <v>15</v>
      </c>
      <c r="K168" s="38">
        <v>2899</v>
      </c>
      <c r="L168" s="58">
        <v>16</v>
      </c>
      <c r="M168" s="61">
        <f>L168*J168</f>
        <v>240</v>
      </c>
      <c r="N168" s="34"/>
      <c r="O168" s="64"/>
      <c r="P168" s="59" t="s">
        <v>164</v>
      </c>
      <c r="Q168" s="32" t="s">
        <v>200</v>
      </c>
      <c r="R168" s="32"/>
      <c r="S168" s="32"/>
      <c r="T168" s="45" t="s">
        <v>183</v>
      </c>
      <c r="U168" s="32"/>
      <c r="V168" s="32"/>
      <c r="W168" s="32"/>
      <c r="X168" s="32"/>
    </row>
    <row r="169" spans="1:24" ht="27">
      <c r="A169" s="34" t="s">
        <v>55</v>
      </c>
      <c r="B169" s="35">
        <v>42040</v>
      </c>
      <c r="C169" s="35">
        <v>42051</v>
      </c>
      <c r="D169" s="35">
        <v>42048</v>
      </c>
      <c r="E169" s="54"/>
      <c r="F169" s="36">
        <v>229</v>
      </c>
      <c r="G169" s="37" t="s">
        <v>293</v>
      </c>
      <c r="H169" s="36" t="s">
        <v>24</v>
      </c>
      <c r="I169" s="57">
        <v>120</v>
      </c>
      <c r="J169" s="38">
        <v>120</v>
      </c>
      <c r="K169" s="38">
        <v>2899</v>
      </c>
      <c r="L169" s="58">
        <v>25.3</v>
      </c>
      <c r="M169" s="61">
        <f>L169*J169</f>
        <v>3036</v>
      </c>
      <c r="N169" s="34"/>
      <c r="O169" s="64"/>
      <c r="P169" s="59" t="s">
        <v>164</v>
      </c>
      <c r="Q169" s="32" t="s">
        <v>200</v>
      </c>
      <c r="R169" s="32"/>
      <c r="S169" s="32"/>
      <c r="T169" s="45" t="s">
        <v>183</v>
      </c>
      <c r="U169" s="32"/>
      <c r="V169" s="32"/>
      <c r="W169" s="32"/>
      <c r="X169" s="32"/>
    </row>
    <row r="170" spans="1:24" ht="18">
      <c r="A170" s="34" t="s">
        <v>55</v>
      </c>
      <c r="B170" s="35">
        <v>42040</v>
      </c>
      <c r="C170" s="35">
        <v>42051</v>
      </c>
      <c r="D170" s="35">
        <v>42048</v>
      </c>
      <c r="E170" s="54"/>
      <c r="F170" s="36">
        <v>234</v>
      </c>
      <c r="G170" s="37" t="s">
        <v>294</v>
      </c>
      <c r="H170" s="36" t="s">
        <v>24</v>
      </c>
      <c r="I170" s="57">
        <v>30</v>
      </c>
      <c r="J170" s="38">
        <v>30</v>
      </c>
      <c r="K170" s="38">
        <v>2899</v>
      </c>
      <c r="L170" s="58">
        <v>130</v>
      </c>
      <c r="M170" s="61">
        <f>L170*J170</f>
        <v>3900</v>
      </c>
      <c r="N170" s="34"/>
      <c r="O170" s="64"/>
      <c r="P170" s="59" t="s">
        <v>164</v>
      </c>
      <c r="Q170" s="32" t="s">
        <v>200</v>
      </c>
      <c r="R170" s="32"/>
      <c r="S170" s="32"/>
      <c r="T170" s="45" t="s">
        <v>183</v>
      </c>
      <c r="U170" s="32"/>
      <c r="V170" s="32"/>
      <c r="W170" s="32"/>
      <c r="X170" s="32"/>
    </row>
    <row r="171" spans="1:24" ht="18">
      <c r="A171" s="34" t="s">
        <v>55</v>
      </c>
      <c r="B171" s="35">
        <v>42040</v>
      </c>
      <c r="C171" s="35">
        <v>42051</v>
      </c>
      <c r="D171" s="35">
        <v>42048</v>
      </c>
      <c r="E171" s="54"/>
      <c r="F171" s="36">
        <v>235</v>
      </c>
      <c r="G171" s="37" t="s">
        <v>295</v>
      </c>
      <c r="H171" s="57" t="s">
        <v>137</v>
      </c>
      <c r="I171" s="75">
        <v>12</v>
      </c>
      <c r="J171" s="38">
        <v>12</v>
      </c>
      <c r="K171" s="38">
        <v>2899</v>
      </c>
      <c r="L171" s="58">
        <v>130</v>
      </c>
      <c r="M171" s="61">
        <f>L171*J171</f>
        <v>1560</v>
      </c>
      <c r="N171" s="34"/>
      <c r="O171" s="64"/>
      <c r="P171" s="59" t="s">
        <v>164</v>
      </c>
      <c r="Q171" s="32" t="s">
        <v>200</v>
      </c>
      <c r="R171" s="32"/>
      <c r="S171" s="32"/>
      <c r="T171" s="45" t="s">
        <v>183</v>
      </c>
      <c r="U171" s="32"/>
      <c r="V171" s="32"/>
      <c r="W171" s="32"/>
      <c r="X171" s="32"/>
    </row>
    <row r="172" spans="1:24" ht="18">
      <c r="A172" s="34" t="s">
        <v>55</v>
      </c>
      <c r="B172" s="35">
        <v>42040</v>
      </c>
      <c r="C172" s="35">
        <v>42051</v>
      </c>
      <c r="D172" s="35">
        <v>42048</v>
      </c>
      <c r="E172" s="54"/>
      <c r="F172" s="36">
        <v>236</v>
      </c>
      <c r="G172" s="37" t="s">
        <v>296</v>
      </c>
      <c r="H172" s="36" t="s">
        <v>24</v>
      </c>
      <c r="I172" s="75">
        <v>54</v>
      </c>
      <c r="J172" s="38">
        <v>54</v>
      </c>
      <c r="K172" s="38">
        <v>2899</v>
      </c>
      <c r="L172" s="58">
        <v>130</v>
      </c>
      <c r="M172" s="61">
        <f>L172*J172</f>
        <v>7020</v>
      </c>
      <c r="N172" s="49">
        <f>SUM(M168:M172)*0.16</f>
        <v>2520.96</v>
      </c>
      <c r="O172" s="67">
        <f>SUM(M168:M172)+N172</f>
        <v>18276.96</v>
      </c>
      <c r="P172" s="59" t="s">
        <v>164</v>
      </c>
      <c r="Q172" s="32" t="s">
        <v>200</v>
      </c>
      <c r="R172" s="32"/>
      <c r="S172" s="32"/>
      <c r="T172" s="45" t="s">
        <v>183</v>
      </c>
      <c r="U172" s="32"/>
      <c r="V172" s="32"/>
      <c r="W172" s="32"/>
      <c r="X172" s="32"/>
    </row>
    <row r="173" spans="1:24" ht="15">
      <c r="A173" s="34"/>
      <c r="B173" s="35"/>
      <c r="C173" s="35"/>
      <c r="D173" s="35"/>
      <c r="E173" s="54"/>
      <c r="F173" s="36"/>
      <c r="G173" s="37"/>
      <c r="H173" s="36"/>
      <c r="I173" s="75"/>
      <c r="J173" s="38"/>
      <c r="K173" s="38"/>
      <c r="L173" s="58"/>
      <c r="M173" s="63"/>
      <c r="N173" s="34"/>
      <c r="O173" s="64"/>
      <c r="P173" s="59"/>
      <c r="Q173" s="32"/>
      <c r="R173" s="32"/>
      <c r="S173" s="32"/>
      <c r="T173" s="32"/>
      <c r="U173" s="32"/>
      <c r="V173" s="32"/>
      <c r="W173" s="32"/>
      <c r="X173" s="32"/>
    </row>
    <row r="174" spans="1:24" ht="36">
      <c r="A174" s="34" t="s">
        <v>56</v>
      </c>
      <c r="B174" s="35">
        <v>42040</v>
      </c>
      <c r="C174" s="35">
        <v>42051</v>
      </c>
      <c r="D174" s="35">
        <v>42051</v>
      </c>
      <c r="E174" s="54"/>
      <c r="F174" s="36">
        <v>173</v>
      </c>
      <c r="G174" s="37" t="s">
        <v>123</v>
      </c>
      <c r="H174" s="36" t="s">
        <v>24</v>
      </c>
      <c r="I174" s="57">
        <v>30</v>
      </c>
      <c r="J174" s="38">
        <v>30</v>
      </c>
      <c r="K174" s="38">
        <v>88</v>
      </c>
      <c r="L174" s="47">
        <v>267.47</v>
      </c>
      <c r="M174" s="61">
        <f>L174*J174</f>
        <v>8024.1</v>
      </c>
      <c r="N174" s="34">
        <f>+M174*0.16</f>
        <v>1283.856</v>
      </c>
      <c r="O174" s="67">
        <f>M174+N174</f>
        <v>9307.956</v>
      </c>
      <c r="P174" s="59" t="s">
        <v>165</v>
      </c>
      <c r="Q174" s="32" t="s">
        <v>200</v>
      </c>
      <c r="R174" s="32"/>
      <c r="S174" s="32"/>
      <c r="T174" s="45" t="s">
        <v>183</v>
      </c>
      <c r="U174" s="32"/>
      <c r="V174" s="32"/>
      <c r="W174" s="32"/>
      <c r="X174" s="32"/>
    </row>
    <row r="175" spans="1:24" ht="15">
      <c r="A175" s="34"/>
      <c r="B175" s="35"/>
      <c r="C175" s="35"/>
      <c r="D175" s="35"/>
      <c r="E175" s="54"/>
      <c r="F175" s="36"/>
      <c r="G175" s="37"/>
      <c r="H175" s="36"/>
      <c r="I175" s="57"/>
      <c r="J175" s="38"/>
      <c r="K175" s="38"/>
      <c r="L175" s="47"/>
      <c r="M175" s="63"/>
      <c r="N175" s="34"/>
      <c r="O175" s="64"/>
      <c r="P175" s="59"/>
      <c r="Q175" s="32"/>
      <c r="R175" s="32"/>
      <c r="S175" s="32"/>
      <c r="T175" s="32"/>
      <c r="U175" s="32"/>
      <c r="V175" s="32"/>
      <c r="W175" s="32"/>
      <c r="X175" s="32"/>
    </row>
    <row r="176" spans="1:24" ht="63">
      <c r="A176" s="34" t="s">
        <v>57</v>
      </c>
      <c r="B176" s="35">
        <v>42040</v>
      </c>
      <c r="C176" s="35">
        <v>42051</v>
      </c>
      <c r="D176" s="35">
        <v>42048</v>
      </c>
      <c r="E176" s="54"/>
      <c r="F176" s="36">
        <v>181</v>
      </c>
      <c r="G176" s="37" t="s">
        <v>124</v>
      </c>
      <c r="H176" s="36" t="s">
        <v>27</v>
      </c>
      <c r="I176" s="57">
        <v>360</v>
      </c>
      <c r="J176" s="38">
        <v>360</v>
      </c>
      <c r="K176" s="38" t="s">
        <v>152</v>
      </c>
      <c r="L176" s="47">
        <v>69</v>
      </c>
      <c r="M176" s="61">
        <f>L176*J176</f>
        <v>24840</v>
      </c>
      <c r="N176" s="34">
        <f>+M176*0.16</f>
        <v>3974.4</v>
      </c>
      <c r="O176" s="67">
        <f>M176+N176</f>
        <v>28814.4</v>
      </c>
      <c r="P176" s="59" t="s">
        <v>166</v>
      </c>
      <c r="Q176" s="32" t="s">
        <v>201</v>
      </c>
      <c r="R176" s="44">
        <v>42033</v>
      </c>
      <c r="S176" s="44" t="s">
        <v>182</v>
      </c>
      <c r="T176" s="45" t="s">
        <v>183</v>
      </c>
      <c r="U176" s="32"/>
      <c r="V176" s="32"/>
      <c r="W176" s="32"/>
      <c r="X176" s="32"/>
    </row>
    <row r="177" spans="1:24" ht="15">
      <c r="A177" s="34"/>
      <c r="B177" s="35"/>
      <c r="C177" s="35"/>
      <c r="D177" s="35"/>
      <c r="E177" s="54"/>
      <c r="F177" s="36"/>
      <c r="G177" s="37"/>
      <c r="H177" s="36"/>
      <c r="I177" s="57"/>
      <c r="J177" s="38"/>
      <c r="K177" s="38"/>
      <c r="L177" s="47"/>
      <c r="M177" s="63"/>
      <c r="N177" s="34"/>
      <c r="O177" s="64"/>
      <c r="P177" s="59"/>
      <c r="Q177" s="32"/>
      <c r="R177" s="32"/>
      <c r="S177" s="32"/>
      <c r="T177" s="32"/>
      <c r="U177" s="32"/>
      <c r="V177" s="32"/>
      <c r="W177" s="32"/>
      <c r="X177" s="32"/>
    </row>
    <row r="178" spans="1:24" ht="81">
      <c r="A178" s="34" t="s">
        <v>58</v>
      </c>
      <c r="B178" s="35">
        <v>42040</v>
      </c>
      <c r="C178" s="35">
        <v>42051</v>
      </c>
      <c r="D178" s="35">
        <v>42051</v>
      </c>
      <c r="E178" s="54"/>
      <c r="F178" s="50">
        <v>35</v>
      </c>
      <c r="G178" s="51" t="s">
        <v>125</v>
      </c>
      <c r="H178" s="36" t="s">
        <v>30</v>
      </c>
      <c r="I178" s="57">
        <v>96</v>
      </c>
      <c r="J178" s="38">
        <v>96</v>
      </c>
      <c r="K178" s="38">
        <v>1326</v>
      </c>
      <c r="L178" s="47">
        <v>2375</v>
      </c>
      <c r="M178" s="61">
        <f>L178*J178</f>
        <v>228000</v>
      </c>
      <c r="N178" s="34">
        <f>+M178*0.16</f>
        <v>36480</v>
      </c>
      <c r="O178" s="67">
        <f>M178+N178</f>
        <v>264480</v>
      </c>
      <c r="P178" s="59" t="s">
        <v>167</v>
      </c>
      <c r="Q178" s="32" t="s">
        <v>202</v>
      </c>
      <c r="R178" s="44">
        <v>42033</v>
      </c>
      <c r="S178" s="44" t="s">
        <v>182</v>
      </c>
      <c r="T178" s="45" t="s">
        <v>183</v>
      </c>
      <c r="U178" s="32"/>
      <c r="V178" s="32"/>
      <c r="W178" s="32"/>
      <c r="X178" s="32"/>
    </row>
    <row r="179" spans="1:24" ht="15">
      <c r="A179" s="34"/>
      <c r="B179" s="35"/>
      <c r="C179" s="35"/>
      <c r="D179" s="35"/>
      <c r="E179" s="54"/>
      <c r="F179" s="50"/>
      <c r="G179" s="51"/>
      <c r="H179" s="36"/>
      <c r="I179" s="57"/>
      <c r="J179" s="38"/>
      <c r="K179" s="38"/>
      <c r="L179" s="47"/>
      <c r="M179" s="63"/>
      <c r="N179" s="34"/>
      <c r="O179" s="64"/>
      <c r="P179" s="59"/>
      <c r="Q179" s="32"/>
      <c r="R179" s="32"/>
      <c r="S179" s="32"/>
      <c r="T179" s="32"/>
      <c r="U179" s="32"/>
      <c r="V179" s="32"/>
      <c r="W179" s="32"/>
      <c r="X179" s="32"/>
    </row>
    <row r="180" spans="1:24" ht="27">
      <c r="A180" s="34" t="s">
        <v>59</v>
      </c>
      <c r="B180" s="35">
        <v>42040</v>
      </c>
      <c r="C180" s="35">
        <v>42051</v>
      </c>
      <c r="D180" s="35">
        <v>42045</v>
      </c>
      <c r="E180" s="54"/>
      <c r="F180" s="36">
        <v>123</v>
      </c>
      <c r="G180" s="37" t="s">
        <v>126</v>
      </c>
      <c r="H180" s="36" t="s">
        <v>24</v>
      </c>
      <c r="I180" s="52">
        <v>5</v>
      </c>
      <c r="J180" s="38">
        <v>5</v>
      </c>
      <c r="K180" s="38">
        <v>288</v>
      </c>
      <c r="L180" s="47">
        <v>7300</v>
      </c>
      <c r="M180" s="61">
        <f>L180*J180</f>
        <v>36500</v>
      </c>
      <c r="N180" s="34">
        <f>+M180*0.16</f>
        <v>5840</v>
      </c>
      <c r="O180" s="67">
        <f>M180+N180</f>
        <v>42340</v>
      </c>
      <c r="P180" s="59" t="s">
        <v>168</v>
      </c>
      <c r="Q180" s="32" t="s">
        <v>203</v>
      </c>
      <c r="R180" s="44">
        <v>42033</v>
      </c>
      <c r="S180" s="44" t="s">
        <v>182</v>
      </c>
      <c r="T180" s="45" t="s">
        <v>183</v>
      </c>
      <c r="U180" s="32"/>
      <c r="V180" s="32"/>
      <c r="W180" s="32"/>
      <c r="X180" s="32"/>
    </row>
    <row r="181" spans="1:24" ht="15">
      <c r="A181" s="34"/>
      <c r="B181" s="35"/>
      <c r="C181" s="35"/>
      <c r="D181" s="35"/>
      <c r="E181" s="54"/>
      <c r="F181" s="36"/>
      <c r="G181" s="37"/>
      <c r="H181" s="36"/>
      <c r="I181" s="52"/>
      <c r="J181" s="38"/>
      <c r="K181" s="38"/>
      <c r="L181" s="47"/>
      <c r="M181" s="63"/>
      <c r="N181" s="34"/>
      <c r="O181" s="64"/>
      <c r="P181" s="59"/>
      <c r="Q181" s="32"/>
      <c r="R181" s="32"/>
      <c r="S181" s="32"/>
      <c r="T181" s="32"/>
      <c r="U181" s="32"/>
      <c r="V181" s="32"/>
      <c r="W181" s="32"/>
      <c r="X181" s="32"/>
    </row>
    <row r="182" spans="1:24" ht="27">
      <c r="A182" s="34" t="s">
        <v>60</v>
      </c>
      <c r="B182" s="35">
        <v>42040</v>
      </c>
      <c r="C182" s="35">
        <v>42051</v>
      </c>
      <c r="D182" s="35">
        <v>42051</v>
      </c>
      <c r="E182" s="54"/>
      <c r="F182" s="36">
        <v>27</v>
      </c>
      <c r="G182" s="37" t="s">
        <v>32</v>
      </c>
      <c r="H182" s="36" t="s">
        <v>24</v>
      </c>
      <c r="I182" s="52">
        <v>36</v>
      </c>
      <c r="J182" s="38">
        <v>36</v>
      </c>
      <c r="K182" s="38">
        <v>3650</v>
      </c>
      <c r="L182" s="47">
        <v>382.2</v>
      </c>
      <c r="M182" s="61">
        <f aca="true" t="shared" si="8" ref="M182:M188">L182*J182</f>
        <v>13759.199999999999</v>
      </c>
      <c r="N182" s="34"/>
      <c r="O182" s="64"/>
      <c r="P182" s="59" t="s">
        <v>169</v>
      </c>
      <c r="Q182" s="32" t="s">
        <v>204</v>
      </c>
      <c r="R182" s="44">
        <v>42033</v>
      </c>
      <c r="S182" s="44" t="s">
        <v>182</v>
      </c>
      <c r="T182" s="45" t="s">
        <v>183</v>
      </c>
      <c r="U182" s="32"/>
      <c r="V182" s="32"/>
      <c r="W182" s="32"/>
      <c r="X182" s="32"/>
    </row>
    <row r="183" spans="1:24" ht="27">
      <c r="A183" s="34" t="s">
        <v>60</v>
      </c>
      <c r="B183" s="35">
        <v>42040</v>
      </c>
      <c r="C183" s="35">
        <v>42051</v>
      </c>
      <c r="D183" s="35">
        <v>42051</v>
      </c>
      <c r="E183" s="54"/>
      <c r="F183" s="36">
        <v>28</v>
      </c>
      <c r="G183" s="37" t="s">
        <v>127</v>
      </c>
      <c r="H183" s="36" t="s">
        <v>24</v>
      </c>
      <c r="I183" s="52">
        <v>7</v>
      </c>
      <c r="J183" s="38">
        <v>7</v>
      </c>
      <c r="K183" s="38">
        <v>3650</v>
      </c>
      <c r="L183" s="47">
        <v>382.2</v>
      </c>
      <c r="M183" s="61">
        <f t="shared" si="8"/>
        <v>2675.4</v>
      </c>
      <c r="N183" s="34"/>
      <c r="O183" s="64"/>
      <c r="P183" s="59" t="s">
        <v>169</v>
      </c>
      <c r="Q183" s="32" t="s">
        <v>204</v>
      </c>
      <c r="R183" s="44">
        <v>42033</v>
      </c>
      <c r="S183" s="44" t="s">
        <v>182</v>
      </c>
      <c r="T183" s="45" t="s">
        <v>183</v>
      </c>
      <c r="U183" s="32"/>
      <c r="V183" s="32"/>
      <c r="W183" s="32"/>
      <c r="X183" s="32"/>
    </row>
    <row r="184" spans="1:24" ht="27">
      <c r="A184" s="34" t="s">
        <v>60</v>
      </c>
      <c r="B184" s="35">
        <v>42040</v>
      </c>
      <c r="C184" s="35">
        <v>42051</v>
      </c>
      <c r="D184" s="35">
        <v>42051</v>
      </c>
      <c r="E184" s="54"/>
      <c r="F184" s="36">
        <v>29</v>
      </c>
      <c r="G184" s="37" t="s">
        <v>128</v>
      </c>
      <c r="H184" s="36" t="s">
        <v>24</v>
      </c>
      <c r="I184" s="52">
        <v>36</v>
      </c>
      <c r="J184" s="38">
        <v>36</v>
      </c>
      <c r="K184" s="38">
        <v>3650</v>
      </c>
      <c r="L184" s="47">
        <v>382.2</v>
      </c>
      <c r="M184" s="61">
        <f t="shared" si="8"/>
        <v>13759.199999999999</v>
      </c>
      <c r="N184" s="34"/>
      <c r="O184" s="64"/>
      <c r="P184" s="59" t="s">
        <v>169</v>
      </c>
      <c r="Q184" s="32" t="s">
        <v>204</v>
      </c>
      <c r="R184" s="44">
        <v>42033</v>
      </c>
      <c r="S184" s="44" t="s">
        <v>182</v>
      </c>
      <c r="T184" s="45" t="s">
        <v>183</v>
      </c>
      <c r="U184" s="32"/>
      <c r="V184" s="32"/>
      <c r="W184" s="32"/>
      <c r="X184" s="32"/>
    </row>
    <row r="185" spans="1:24" ht="27">
      <c r="A185" s="34" t="s">
        <v>60</v>
      </c>
      <c r="B185" s="35">
        <v>42040</v>
      </c>
      <c r="C185" s="35">
        <v>42051</v>
      </c>
      <c r="D185" s="35">
        <v>42051</v>
      </c>
      <c r="E185" s="54"/>
      <c r="F185" s="36">
        <v>30</v>
      </c>
      <c r="G185" s="37" t="s">
        <v>129</v>
      </c>
      <c r="H185" s="36" t="s">
        <v>24</v>
      </c>
      <c r="I185" s="52">
        <v>7</v>
      </c>
      <c r="J185" s="38">
        <v>7</v>
      </c>
      <c r="K185" s="38">
        <v>3650</v>
      </c>
      <c r="L185" s="47">
        <v>382.2</v>
      </c>
      <c r="M185" s="61">
        <f t="shared" si="8"/>
        <v>2675.4</v>
      </c>
      <c r="N185" s="34"/>
      <c r="O185" s="64"/>
      <c r="P185" s="59" t="s">
        <v>169</v>
      </c>
      <c r="Q185" s="32" t="s">
        <v>204</v>
      </c>
      <c r="R185" s="44">
        <v>42033</v>
      </c>
      <c r="S185" s="44" t="s">
        <v>182</v>
      </c>
      <c r="T185" s="45" t="s">
        <v>183</v>
      </c>
      <c r="U185" s="32"/>
      <c r="V185" s="32"/>
      <c r="W185" s="32"/>
      <c r="X185" s="32"/>
    </row>
    <row r="186" spans="1:24" ht="18">
      <c r="A186" s="34" t="s">
        <v>60</v>
      </c>
      <c r="B186" s="35">
        <v>42040</v>
      </c>
      <c r="C186" s="35">
        <v>42051</v>
      </c>
      <c r="D186" s="35">
        <v>42051</v>
      </c>
      <c r="E186" s="54"/>
      <c r="F186" s="36">
        <v>83</v>
      </c>
      <c r="G186" s="37" t="s">
        <v>130</v>
      </c>
      <c r="H186" s="36" t="s">
        <v>24</v>
      </c>
      <c r="I186" s="52">
        <v>18</v>
      </c>
      <c r="J186" s="38">
        <v>18</v>
      </c>
      <c r="K186" s="38">
        <v>3650</v>
      </c>
      <c r="L186" s="47">
        <v>840</v>
      </c>
      <c r="M186" s="61">
        <f t="shared" si="8"/>
        <v>15120</v>
      </c>
      <c r="N186" s="34"/>
      <c r="O186" s="64"/>
      <c r="P186" s="59" t="s">
        <v>169</v>
      </c>
      <c r="Q186" s="32" t="s">
        <v>204</v>
      </c>
      <c r="R186" s="44">
        <v>42033</v>
      </c>
      <c r="S186" s="44" t="s">
        <v>182</v>
      </c>
      <c r="T186" s="45" t="s">
        <v>183</v>
      </c>
      <c r="U186" s="32"/>
      <c r="V186" s="32"/>
      <c r="W186" s="32"/>
      <c r="X186" s="32"/>
    </row>
    <row r="187" spans="1:24" ht="45">
      <c r="A187" s="34" t="s">
        <v>60</v>
      </c>
      <c r="B187" s="35">
        <v>42040</v>
      </c>
      <c r="C187" s="35">
        <v>42051</v>
      </c>
      <c r="D187" s="35">
        <v>42051</v>
      </c>
      <c r="E187" s="54"/>
      <c r="F187" s="36">
        <v>209</v>
      </c>
      <c r="G187" s="37" t="s">
        <v>131</v>
      </c>
      <c r="H187" s="57" t="s">
        <v>25</v>
      </c>
      <c r="I187" s="52">
        <v>42</v>
      </c>
      <c r="J187" s="38">
        <v>42</v>
      </c>
      <c r="K187" s="38">
        <v>3650</v>
      </c>
      <c r="L187" s="47">
        <v>913.52</v>
      </c>
      <c r="M187" s="61">
        <f t="shared" si="8"/>
        <v>38367.84</v>
      </c>
      <c r="N187" s="34"/>
      <c r="O187" s="64"/>
      <c r="P187" s="59" t="s">
        <v>169</v>
      </c>
      <c r="Q187" s="32" t="s">
        <v>204</v>
      </c>
      <c r="R187" s="44">
        <v>42033</v>
      </c>
      <c r="S187" s="44" t="s">
        <v>182</v>
      </c>
      <c r="T187" s="45" t="s">
        <v>183</v>
      </c>
      <c r="U187" s="32"/>
      <c r="V187" s="32"/>
      <c r="W187" s="32"/>
      <c r="X187" s="32"/>
    </row>
    <row r="188" spans="1:24" ht="18">
      <c r="A188" s="34" t="s">
        <v>60</v>
      </c>
      <c r="B188" s="35">
        <v>42040</v>
      </c>
      <c r="C188" s="35">
        <v>42051</v>
      </c>
      <c r="D188" s="35">
        <v>42051</v>
      </c>
      <c r="E188" s="54"/>
      <c r="F188" s="36">
        <v>228</v>
      </c>
      <c r="G188" s="37" t="s">
        <v>132</v>
      </c>
      <c r="H188" s="36" t="s">
        <v>24</v>
      </c>
      <c r="I188" s="52">
        <v>1</v>
      </c>
      <c r="J188" s="38">
        <v>1</v>
      </c>
      <c r="K188" s="38">
        <v>3650</v>
      </c>
      <c r="L188" s="47">
        <v>21297.92</v>
      </c>
      <c r="M188" s="61">
        <f t="shared" si="8"/>
        <v>21297.92</v>
      </c>
      <c r="N188" s="49">
        <f>SUM(M182:M188)*0.16</f>
        <v>17224.793599999997</v>
      </c>
      <c r="O188" s="67">
        <f>SUM(M182:M188)+N188</f>
        <v>124879.7536</v>
      </c>
      <c r="P188" s="59" t="s">
        <v>169</v>
      </c>
      <c r="Q188" s="32" t="s">
        <v>204</v>
      </c>
      <c r="R188" s="44">
        <v>42033</v>
      </c>
      <c r="S188" s="44" t="s">
        <v>182</v>
      </c>
      <c r="T188" s="45" t="s">
        <v>183</v>
      </c>
      <c r="U188" s="32"/>
      <c r="V188" s="32"/>
      <c r="W188" s="32"/>
      <c r="X188" s="32"/>
    </row>
    <row r="189" spans="1:24" ht="15">
      <c r="A189" s="34"/>
      <c r="B189" s="35"/>
      <c r="C189" s="35"/>
      <c r="D189" s="35"/>
      <c r="E189" s="54"/>
      <c r="F189" s="36"/>
      <c r="G189" s="37"/>
      <c r="H189" s="36"/>
      <c r="I189" s="52"/>
      <c r="J189" s="38"/>
      <c r="K189" s="38"/>
      <c r="L189" s="47"/>
      <c r="M189" s="63"/>
      <c r="N189" s="34"/>
      <c r="O189" s="64"/>
      <c r="P189" s="59"/>
      <c r="Q189" s="32"/>
      <c r="R189" s="32"/>
      <c r="S189" s="32"/>
      <c r="T189" s="32"/>
      <c r="U189" s="32"/>
      <c r="V189" s="32"/>
      <c r="W189" s="32"/>
      <c r="X189" s="32"/>
    </row>
    <row r="190" spans="1:24" ht="27">
      <c r="A190" s="34" t="s">
        <v>61</v>
      </c>
      <c r="B190" s="35">
        <v>42040</v>
      </c>
      <c r="C190" s="35">
        <v>42051</v>
      </c>
      <c r="D190" s="35">
        <v>42046</v>
      </c>
      <c r="E190" s="54"/>
      <c r="F190" s="36">
        <v>8</v>
      </c>
      <c r="G190" s="37" t="s">
        <v>297</v>
      </c>
      <c r="H190" s="75" t="s">
        <v>28</v>
      </c>
      <c r="I190" s="52">
        <v>120</v>
      </c>
      <c r="J190" s="38">
        <v>120</v>
      </c>
      <c r="K190" s="38">
        <v>54</v>
      </c>
      <c r="L190" s="47">
        <v>33.6</v>
      </c>
      <c r="M190" s="61">
        <f aca="true" t="shared" si="9" ref="M190:M195">L190*J190</f>
        <v>4032</v>
      </c>
      <c r="N190" s="34"/>
      <c r="O190" s="64"/>
      <c r="P190" s="59" t="s">
        <v>170</v>
      </c>
      <c r="Q190" s="32" t="s">
        <v>205</v>
      </c>
      <c r="R190" s="44">
        <v>42033</v>
      </c>
      <c r="S190" s="44" t="s">
        <v>182</v>
      </c>
      <c r="T190" s="45" t="s">
        <v>183</v>
      </c>
      <c r="U190" s="32"/>
      <c r="V190" s="32"/>
      <c r="W190" s="32"/>
      <c r="X190" s="32"/>
    </row>
    <row r="191" spans="1:24" ht="27">
      <c r="A191" s="34" t="s">
        <v>61</v>
      </c>
      <c r="B191" s="35">
        <v>42040</v>
      </c>
      <c r="C191" s="35">
        <v>42051</v>
      </c>
      <c r="D191" s="35">
        <v>42046</v>
      </c>
      <c r="E191" s="54"/>
      <c r="F191" s="36">
        <v>9</v>
      </c>
      <c r="G191" s="37" t="s">
        <v>298</v>
      </c>
      <c r="H191" s="36" t="s">
        <v>28</v>
      </c>
      <c r="I191" s="52">
        <v>120</v>
      </c>
      <c r="J191" s="38">
        <v>120</v>
      </c>
      <c r="K191" s="38">
        <v>54</v>
      </c>
      <c r="L191" s="47">
        <v>33.6</v>
      </c>
      <c r="M191" s="61">
        <f t="shared" si="9"/>
        <v>4032</v>
      </c>
      <c r="N191" s="34"/>
      <c r="O191" s="64"/>
      <c r="P191" s="59" t="s">
        <v>170</v>
      </c>
      <c r="Q191" s="32" t="s">
        <v>205</v>
      </c>
      <c r="R191" s="44">
        <v>42033</v>
      </c>
      <c r="S191" s="44" t="s">
        <v>182</v>
      </c>
      <c r="T191" s="45" t="s">
        <v>183</v>
      </c>
      <c r="U191" s="32"/>
      <c r="V191" s="32"/>
      <c r="W191" s="32"/>
      <c r="X191" s="32"/>
    </row>
    <row r="192" spans="1:24" ht="27">
      <c r="A192" s="34" t="s">
        <v>61</v>
      </c>
      <c r="B192" s="35">
        <v>42040</v>
      </c>
      <c r="C192" s="35">
        <v>42051</v>
      </c>
      <c r="D192" s="35">
        <v>42046</v>
      </c>
      <c r="E192" s="54"/>
      <c r="F192" s="36">
        <v>10</v>
      </c>
      <c r="G192" s="37" t="s">
        <v>299</v>
      </c>
      <c r="H192" s="36" t="s">
        <v>28</v>
      </c>
      <c r="I192" s="52">
        <v>60</v>
      </c>
      <c r="J192" s="38">
        <v>60</v>
      </c>
      <c r="K192" s="38">
        <v>54</v>
      </c>
      <c r="L192" s="47">
        <v>33.6</v>
      </c>
      <c r="M192" s="61">
        <f t="shared" si="9"/>
        <v>2016</v>
      </c>
      <c r="N192" s="34"/>
      <c r="O192" s="64"/>
      <c r="P192" s="59" t="s">
        <v>170</v>
      </c>
      <c r="Q192" s="32" t="s">
        <v>205</v>
      </c>
      <c r="R192" s="44">
        <v>42033</v>
      </c>
      <c r="S192" s="44" t="s">
        <v>182</v>
      </c>
      <c r="T192" s="45" t="s">
        <v>183</v>
      </c>
      <c r="U192" s="32"/>
      <c r="V192" s="32"/>
      <c r="W192" s="32"/>
      <c r="X192" s="32"/>
    </row>
    <row r="193" spans="1:24" ht="27">
      <c r="A193" s="34" t="s">
        <v>61</v>
      </c>
      <c r="B193" s="35">
        <v>42040</v>
      </c>
      <c r="C193" s="35">
        <v>42051</v>
      </c>
      <c r="D193" s="35">
        <v>42046</v>
      </c>
      <c r="E193" s="54"/>
      <c r="F193" s="36">
        <v>37</v>
      </c>
      <c r="G193" s="37" t="s">
        <v>133</v>
      </c>
      <c r="H193" s="57" t="s">
        <v>48</v>
      </c>
      <c r="I193" s="52">
        <v>25</v>
      </c>
      <c r="J193" s="38">
        <v>25</v>
      </c>
      <c r="K193" s="38">
        <v>54</v>
      </c>
      <c r="L193" s="47">
        <v>158.4</v>
      </c>
      <c r="M193" s="61">
        <f t="shared" si="9"/>
        <v>3960</v>
      </c>
      <c r="N193" s="34"/>
      <c r="O193" s="64"/>
      <c r="P193" s="59" t="s">
        <v>170</v>
      </c>
      <c r="Q193" s="32" t="s">
        <v>205</v>
      </c>
      <c r="R193" s="44">
        <v>42033</v>
      </c>
      <c r="S193" s="44" t="s">
        <v>182</v>
      </c>
      <c r="T193" s="45" t="s">
        <v>183</v>
      </c>
      <c r="U193" s="32"/>
      <c r="V193" s="32"/>
      <c r="W193" s="32"/>
      <c r="X193" s="32"/>
    </row>
    <row r="194" spans="1:24" ht="45">
      <c r="A194" s="34" t="s">
        <v>61</v>
      </c>
      <c r="B194" s="35">
        <v>42040</v>
      </c>
      <c r="C194" s="35">
        <v>42051</v>
      </c>
      <c r="D194" s="68" t="s">
        <v>135</v>
      </c>
      <c r="E194" s="54"/>
      <c r="F194" s="36">
        <v>206</v>
      </c>
      <c r="G194" s="37" t="s">
        <v>70</v>
      </c>
      <c r="H194" s="36" t="s">
        <v>28</v>
      </c>
      <c r="I194" s="52">
        <v>96</v>
      </c>
      <c r="J194" s="38">
        <v>96</v>
      </c>
      <c r="K194" s="38">
        <v>54</v>
      </c>
      <c r="L194" s="47">
        <v>155.64</v>
      </c>
      <c r="M194" s="61">
        <f t="shared" si="9"/>
        <v>14941.439999999999</v>
      </c>
      <c r="N194" s="34"/>
      <c r="O194" s="64"/>
      <c r="P194" s="59" t="s">
        <v>170</v>
      </c>
      <c r="Q194" s="32" t="s">
        <v>205</v>
      </c>
      <c r="R194" s="44">
        <v>42033</v>
      </c>
      <c r="S194" s="44" t="s">
        <v>182</v>
      </c>
      <c r="T194" s="45" t="s">
        <v>183</v>
      </c>
      <c r="U194" s="32"/>
      <c r="V194" s="32"/>
      <c r="W194" s="32"/>
      <c r="X194" s="32"/>
    </row>
    <row r="195" spans="1:24" ht="36">
      <c r="A195" s="34" t="s">
        <v>61</v>
      </c>
      <c r="B195" s="35">
        <v>42040</v>
      </c>
      <c r="C195" s="35">
        <v>42051</v>
      </c>
      <c r="D195" s="35">
        <v>42046</v>
      </c>
      <c r="E195" s="54"/>
      <c r="F195" s="36">
        <v>207</v>
      </c>
      <c r="G195" s="37" t="s">
        <v>300</v>
      </c>
      <c r="H195" s="36" t="s">
        <v>28</v>
      </c>
      <c r="I195" s="52">
        <v>200</v>
      </c>
      <c r="J195" s="38">
        <v>200</v>
      </c>
      <c r="K195" s="38">
        <v>54</v>
      </c>
      <c r="L195" s="47">
        <v>98.28</v>
      </c>
      <c r="M195" s="61">
        <f t="shared" si="9"/>
        <v>19656</v>
      </c>
      <c r="N195" s="49">
        <f>SUM(M190:M195)*0.16</f>
        <v>7781.990400000001</v>
      </c>
      <c r="O195" s="67">
        <f>SUM(M190:M195)+N195</f>
        <v>56419.430400000005</v>
      </c>
      <c r="P195" s="59" t="s">
        <v>170</v>
      </c>
      <c r="Q195" s="32" t="s">
        <v>205</v>
      </c>
      <c r="R195" s="44">
        <v>42033</v>
      </c>
      <c r="S195" s="44" t="s">
        <v>182</v>
      </c>
      <c r="T195" s="45" t="s">
        <v>183</v>
      </c>
      <c r="U195" s="32"/>
      <c r="V195" s="32"/>
      <c r="W195" s="32"/>
      <c r="X195" s="32"/>
    </row>
    <row r="196" spans="1:24" ht="15">
      <c r="A196" s="34"/>
      <c r="B196" s="35"/>
      <c r="C196" s="35"/>
      <c r="D196" s="76"/>
      <c r="E196" s="54"/>
      <c r="F196" s="36"/>
      <c r="G196" s="37"/>
      <c r="H196" s="36"/>
      <c r="I196" s="52"/>
      <c r="J196" s="38"/>
      <c r="K196" s="38"/>
      <c r="L196" s="47"/>
      <c r="M196" s="63"/>
      <c r="N196" s="34"/>
      <c r="O196" s="64"/>
      <c r="P196" s="59"/>
      <c r="Q196" s="32"/>
      <c r="R196" s="32"/>
      <c r="S196" s="32"/>
      <c r="T196" s="32"/>
      <c r="U196" s="32"/>
      <c r="V196" s="32"/>
      <c r="W196" s="32"/>
      <c r="X196" s="32"/>
    </row>
    <row r="197" spans="1:24" ht="18">
      <c r="A197" s="34" t="s">
        <v>62</v>
      </c>
      <c r="B197" s="77">
        <v>42344</v>
      </c>
      <c r="C197" s="77">
        <v>42052</v>
      </c>
      <c r="D197" s="78">
        <v>42052</v>
      </c>
      <c r="E197" s="54"/>
      <c r="F197" s="36">
        <v>220</v>
      </c>
      <c r="G197" s="37" t="s">
        <v>134</v>
      </c>
      <c r="H197" s="47" t="s">
        <v>24</v>
      </c>
      <c r="I197" s="57">
        <v>166</v>
      </c>
      <c r="J197" s="38">
        <v>166</v>
      </c>
      <c r="K197" s="38">
        <v>11096</v>
      </c>
      <c r="L197" s="79">
        <v>40</v>
      </c>
      <c r="M197" s="61">
        <f>L197*J197</f>
        <v>6640</v>
      </c>
      <c r="N197" s="34">
        <f>+M197*0.16</f>
        <v>1062.4</v>
      </c>
      <c r="O197" s="67">
        <f>M197+N197</f>
        <v>7702.4</v>
      </c>
      <c r="P197" s="59" t="s">
        <v>171</v>
      </c>
      <c r="Q197" s="32" t="s">
        <v>200</v>
      </c>
      <c r="R197" s="32"/>
      <c r="S197" s="32"/>
      <c r="T197" s="45" t="s">
        <v>183</v>
      </c>
      <c r="U197" s="32"/>
      <c r="V197" s="32"/>
      <c r="W197" s="32"/>
      <c r="X197" s="32"/>
    </row>
    <row r="198" spans="1:24" ht="15">
      <c r="A198" s="63"/>
      <c r="B198" s="63"/>
      <c r="C198" s="63"/>
      <c r="D198" s="63"/>
      <c r="E198" s="63"/>
      <c r="F198" s="63"/>
      <c r="G198" s="63"/>
      <c r="H198" s="63"/>
      <c r="I198" s="63"/>
      <c r="J198" s="63"/>
      <c r="K198" s="63"/>
      <c r="L198" s="63"/>
      <c r="M198" s="63"/>
      <c r="N198" s="63"/>
      <c r="O198" s="80"/>
      <c r="P198" s="63"/>
      <c r="Q198" s="32"/>
      <c r="R198" s="32"/>
      <c r="S198" s="32"/>
      <c r="T198" s="32"/>
      <c r="U198" s="32"/>
      <c r="V198" s="32"/>
      <c r="W198" s="32"/>
      <c r="X198" s="32"/>
    </row>
    <row r="199" spans="1:24" ht="15">
      <c r="A199" s="32"/>
      <c r="B199" s="32"/>
      <c r="C199" s="32"/>
      <c r="D199" s="32"/>
      <c r="E199" s="32"/>
      <c r="F199" s="32"/>
      <c r="G199" s="32"/>
      <c r="H199" s="63"/>
      <c r="I199" s="63"/>
      <c r="J199" s="63"/>
      <c r="K199" s="63"/>
      <c r="L199" s="63"/>
      <c r="M199" s="63"/>
      <c r="N199" s="63"/>
      <c r="O199" s="80"/>
      <c r="P199" s="63"/>
      <c r="Q199" s="32"/>
      <c r="R199" s="32"/>
      <c r="S199" s="32"/>
      <c r="T199" s="32"/>
      <c r="U199" s="32"/>
      <c r="V199" s="32"/>
      <c r="W199" s="32"/>
      <c r="X199" s="32"/>
    </row>
    <row r="200" spans="1:24" ht="15">
      <c r="A200" s="32"/>
      <c r="B200" s="32"/>
      <c r="C200" s="32"/>
      <c r="D200" s="32"/>
      <c r="E200" s="32"/>
      <c r="F200" s="32"/>
      <c r="G200" s="32"/>
      <c r="H200" s="63"/>
      <c r="I200" s="63"/>
      <c r="J200" s="63"/>
      <c r="K200" s="63"/>
      <c r="L200" s="63"/>
      <c r="M200" s="63"/>
      <c r="N200" s="63"/>
      <c r="O200" s="80"/>
      <c r="P200" s="63"/>
      <c r="Q200" s="32"/>
      <c r="R200" s="32"/>
      <c r="S200" s="32"/>
      <c r="T200" s="32"/>
      <c r="U200" s="32"/>
      <c r="V200" s="32"/>
      <c r="W200" s="32"/>
      <c r="X200" s="32"/>
    </row>
    <row r="201" spans="1:24" ht="15">
      <c r="A201" s="32"/>
      <c r="B201" s="32"/>
      <c r="C201" s="32"/>
      <c r="D201" s="32"/>
      <c r="E201" s="32"/>
      <c r="F201" s="32"/>
      <c r="G201" s="32"/>
      <c r="H201" s="63"/>
      <c r="I201" s="63"/>
      <c r="J201" s="63"/>
      <c r="K201" s="63"/>
      <c r="L201" s="63"/>
      <c r="M201" s="63"/>
      <c r="N201" s="63"/>
      <c r="O201" s="80"/>
      <c r="P201" s="63"/>
      <c r="Q201" s="32"/>
      <c r="R201" s="32"/>
      <c r="S201" s="32"/>
      <c r="T201" s="32"/>
      <c r="U201" s="32"/>
      <c r="V201" s="32"/>
      <c r="W201" s="32"/>
      <c r="X201" s="32"/>
    </row>
    <row r="202" spans="1:24" ht="15">
      <c r="A202" s="32"/>
      <c r="B202" s="32"/>
      <c r="C202" s="32"/>
      <c r="D202" s="32"/>
      <c r="E202" s="32"/>
      <c r="F202" s="32"/>
      <c r="G202" s="32"/>
      <c r="H202" s="63"/>
      <c r="I202" s="63"/>
      <c r="J202" s="63"/>
      <c r="K202" s="63"/>
      <c r="L202" s="63"/>
      <c r="M202" s="63"/>
      <c r="N202" s="63"/>
      <c r="O202" s="80"/>
      <c r="P202" s="63"/>
      <c r="Q202" s="32"/>
      <c r="R202" s="32"/>
      <c r="S202" s="32"/>
      <c r="T202" s="32"/>
      <c r="U202" s="32"/>
      <c r="V202" s="32"/>
      <c r="W202" s="32"/>
      <c r="X202" s="32"/>
    </row>
    <row r="203" spans="1:24" ht="15">
      <c r="A203" s="32"/>
      <c r="B203" s="32"/>
      <c r="C203" s="32"/>
      <c r="D203" s="32"/>
      <c r="E203" s="32"/>
      <c r="F203" s="32"/>
      <c r="G203" s="32"/>
      <c r="H203" s="63"/>
      <c r="I203" s="63"/>
      <c r="J203" s="63"/>
      <c r="K203" s="63"/>
      <c r="L203" s="63"/>
      <c r="M203" s="63"/>
      <c r="N203" s="63"/>
      <c r="O203" s="80"/>
      <c r="P203" s="63"/>
      <c r="Q203" s="32"/>
      <c r="R203" s="32"/>
      <c r="S203" s="32"/>
      <c r="T203" s="32"/>
      <c r="U203" s="32"/>
      <c r="V203" s="32"/>
      <c r="W203" s="32"/>
      <c r="X203" s="32"/>
    </row>
    <row r="204" spans="1:24" ht="15">
      <c r="A204" s="32"/>
      <c r="B204" s="32"/>
      <c r="C204" s="32"/>
      <c r="D204" s="32"/>
      <c r="E204" s="32"/>
      <c r="F204" s="32"/>
      <c r="G204" s="32"/>
      <c r="H204" s="63"/>
      <c r="I204" s="63"/>
      <c r="J204" s="63"/>
      <c r="K204" s="63"/>
      <c r="L204" s="63"/>
      <c r="M204" s="63"/>
      <c r="N204" s="63"/>
      <c r="O204" s="80"/>
      <c r="P204" s="63"/>
      <c r="Q204" s="32"/>
      <c r="R204" s="32"/>
      <c r="S204" s="32"/>
      <c r="T204" s="32"/>
      <c r="U204" s="32"/>
      <c r="V204" s="32"/>
      <c r="W204" s="32"/>
      <c r="X204" s="32"/>
    </row>
    <row r="205" spans="1:24" ht="15">
      <c r="A205" s="32"/>
      <c r="B205" s="32"/>
      <c r="C205" s="32"/>
      <c r="D205" s="32"/>
      <c r="E205" s="32"/>
      <c r="F205" s="32"/>
      <c r="G205" s="32"/>
      <c r="H205" s="63"/>
      <c r="I205" s="63"/>
      <c r="J205" s="63"/>
      <c r="K205" s="63"/>
      <c r="L205" s="63"/>
      <c r="M205" s="63"/>
      <c r="N205" s="63"/>
      <c r="O205" s="80"/>
      <c r="P205" s="63"/>
      <c r="Q205" s="32"/>
      <c r="R205" s="32"/>
      <c r="S205" s="32"/>
      <c r="T205" s="32"/>
      <c r="U205" s="32"/>
      <c r="V205" s="32"/>
      <c r="W205" s="32"/>
      <c r="X205" s="32"/>
    </row>
    <row r="206" spans="1:24" ht="15">
      <c r="A206" s="32"/>
      <c r="B206" s="32"/>
      <c r="C206" s="32"/>
      <c r="D206" s="32"/>
      <c r="E206" s="32"/>
      <c r="F206" s="32"/>
      <c r="G206" s="32"/>
      <c r="H206" s="63"/>
      <c r="I206" s="63"/>
      <c r="J206" s="63"/>
      <c r="K206" s="63"/>
      <c r="L206" s="63"/>
      <c r="M206" s="63"/>
      <c r="N206" s="63"/>
      <c r="O206" s="80"/>
      <c r="P206" s="63"/>
      <c r="Q206" s="32"/>
      <c r="R206" s="32"/>
      <c r="S206" s="32"/>
      <c r="T206" s="32"/>
      <c r="U206" s="32"/>
      <c r="V206" s="32"/>
      <c r="W206" s="32"/>
      <c r="X206" s="32"/>
    </row>
    <row r="207" spans="1:24" ht="15">
      <c r="A207" s="32"/>
      <c r="B207" s="32"/>
      <c r="C207" s="32"/>
      <c r="D207" s="32"/>
      <c r="E207" s="32"/>
      <c r="F207" s="32"/>
      <c r="G207" s="32"/>
      <c r="H207" s="63"/>
      <c r="I207" s="63"/>
      <c r="J207" s="63"/>
      <c r="K207" s="63"/>
      <c r="L207" s="63"/>
      <c r="M207" s="63"/>
      <c r="N207" s="63"/>
      <c r="O207" s="80"/>
      <c r="P207" s="63"/>
      <c r="Q207" s="32"/>
      <c r="R207" s="32"/>
      <c r="S207" s="32"/>
      <c r="T207" s="32"/>
      <c r="U207" s="32"/>
      <c r="V207" s="32"/>
      <c r="W207" s="32"/>
      <c r="X207" s="32"/>
    </row>
    <row r="208" spans="1:24" ht="15">
      <c r="A208" s="32"/>
      <c r="B208" s="32"/>
      <c r="C208" s="32"/>
      <c r="D208" s="32"/>
      <c r="E208" s="32"/>
      <c r="F208" s="32"/>
      <c r="G208" s="32"/>
      <c r="H208" s="63"/>
      <c r="I208" s="63"/>
      <c r="J208" s="63"/>
      <c r="K208" s="63"/>
      <c r="L208" s="63"/>
      <c r="M208" s="63"/>
      <c r="N208" s="63"/>
      <c r="O208" s="80"/>
      <c r="P208" s="63"/>
      <c r="Q208" s="32"/>
      <c r="R208" s="32"/>
      <c r="S208" s="32"/>
      <c r="T208" s="32"/>
      <c r="U208" s="32"/>
      <c r="V208" s="32"/>
      <c r="W208" s="32"/>
      <c r="X208" s="32"/>
    </row>
    <row r="209" spans="1:24" ht="15">
      <c r="A209" s="32"/>
      <c r="B209" s="32"/>
      <c r="C209" s="32"/>
      <c r="D209" s="32"/>
      <c r="E209" s="32"/>
      <c r="F209" s="32"/>
      <c r="G209" s="32"/>
      <c r="H209" s="63"/>
      <c r="I209" s="63"/>
      <c r="J209" s="63"/>
      <c r="K209" s="63"/>
      <c r="L209" s="63"/>
      <c r="M209" s="63"/>
      <c r="N209" s="63"/>
      <c r="O209" s="80"/>
      <c r="P209" s="63"/>
      <c r="Q209" s="32"/>
      <c r="R209" s="32"/>
      <c r="S209" s="32"/>
      <c r="T209" s="32"/>
      <c r="U209" s="32"/>
      <c r="V209" s="32"/>
      <c r="W209" s="32"/>
      <c r="X209" s="32"/>
    </row>
    <row r="210" spans="1:24" ht="15">
      <c r="A210" s="32"/>
      <c r="B210" s="32"/>
      <c r="C210" s="32"/>
      <c r="D210" s="32"/>
      <c r="E210" s="32"/>
      <c r="F210" s="32"/>
      <c r="G210" s="32"/>
      <c r="H210" s="32"/>
      <c r="I210" s="32"/>
      <c r="J210" s="32"/>
      <c r="K210" s="32"/>
      <c r="L210" s="32"/>
      <c r="M210" s="32"/>
      <c r="N210" s="32"/>
      <c r="O210" s="81"/>
      <c r="P210" s="32"/>
      <c r="Q210" s="32"/>
      <c r="R210" s="32"/>
      <c r="S210" s="32"/>
      <c r="T210" s="32"/>
      <c r="U210" s="32"/>
      <c r="V210" s="32"/>
      <c r="W210" s="32"/>
      <c r="X210" s="32"/>
    </row>
    <row r="211" spans="1:24" ht="15">
      <c r="A211" s="32"/>
      <c r="B211" s="32"/>
      <c r="C211" s="32"/>
      <c r="D211" s="32"/>
      <c r="E211" s="32"/>
      <c r="F211" s="32"/>
      <c r="G211" s="32"/>
      <c r="H211" s="32"/>
      <c r="I211" s="32"/>
      <c r="J211" s="32"/>
      <c r="K211" s="32"/>
      <c r="L211" s="32"/>
      <c r="M211" s="32"/>
      <c r="N211" s="32"/>
      <c r="O211" s="81"/>
      <c r="P211" s="32"/>
      <c r="Q211" s="32"/>
      <c r="R211" s="32"/>
      <c r="S211" s="32"/>
      <c r="T211" s="32"/>
      <c r="U211" s="32"/>
      <c r="V211" s="32"/>
      <c r="W211" s="32"/>
      <c r="X211" s="32"/>
    </row>
    <row r="212" spans="1:24" ht="15">
      <c r="A212" s="32"/>
      <c r="B212" s="32"/>
      <c r="C212" s="32"/>
      <c r="D212" s="32"/>
      <c r="E212" s="32"/>
      <c r="F212" s="32"/>
      <c r="G212" s="32"/>
      <c r="H212" s="32"/>
      <c r="I212" s="32"/>
      <c r="J212" s="32"/>
      <c r="K212" s="32"/>
      <c r="L212" s="32"/>
      <c r="M212" s="32"/>
      <c r="N212" s="32"/>
      <c r="O212" s="81"/>
      <c r="P212" s="32"/>
      <c r="Q212" s="32"/>
      <c r="R212" s="32"/>
      <c r="S212" s="32"/>
      <c r="T212" s="32"/>
      <c r="U212" s="32"/>
      <c r="V212" s="32"/>
      <c r="W212" s="32"/>
      <c r="X212" s="32"/>
    </row>
    <row r="213" spans="1:24" ht="15">
      <c r="A213" s="32"/>
      <c r="B213" s="32"/>
      <c r="C213" s="32"/>
      <c r="D213" s="32"/>
      <c r="E213" s="32"/>
      <c r="F213" s="32"/>
      <c r="G213" s="32"/>
      <c r="H213" s="32"/>
      <c r="I213" s="32"/>
      <c r="J213" s="32"/>
      <c r="K213" s="32"/>
      <c r="L213" s="32"/>
      <c r="M213" s="32"/>
      <c r="N213" s="32"/>
      <c r="O213" s="81"/>
      <c r="P213" s="32"/>
      <c r="Q213" s="32"/>
      <c r="R213" s="32"/>
      <c r="S213" s="32"/>
      <c r="T213" s="32"/>
      <c r="U213" s="32"/>
      <c r="V213" s="32"/>
      <c r="W213" s="32"/>
      <c r="X213" s="32"/>
    </row>
    <row r="214" spans="1:24" ht="15">
      <c r="A214" s="32"/>
      <c r="B214" s="32"/>
      <c r="C214" s="32"/>
      <c r="D214" s="32"/>
      <c r="E214" s="32"/>
      <c r="F214" s="32"/>
      <c r="G214" s="32"/>
      <c r="H214" s="32"/>
      <c r="I214" s="32"/>
      <c r="J214" s="32"/>
      <c r="K214" s="32"/>
      <c r="L214" s="32"/>
      <c r="M214" s="32"/>
      <c r="N214" s="32"/>
      <c r="O214" s="81"/>
      <c r="P214" s="32"/>
      <c r="Q214" s="32"/>
      <c r="R214" s="32"/>
      <c r="S214" s="32"/>
      <c r="T214" s="32"/>
      <c r="U214" s="32"/>
      <c r="V214" s="32"/>
      <c r="W214" s="32"/>
      <c r="X214" s="32"/>
    </row>
  </sheetData>
  <sheetProtection/>
  <mergeCells count="25">
    <mergeCell ref="K7:K8"/>
    <mergeCell ref="A2:S2"/>
    <mergeCell ref="A3:S3"/>
    <mergeCell ref="A4:S4"/>
    <mergeCell ref="A5:S5"/>
    <mergeCell ref="A6:S6"/>
    <mergeCell ref="A7:A8"/>
    <mergeCell ref="B7:B8"/>
    <mergeCell ref="C7:C8"/>
    <mergeCell ref="D7:D8"/>
    <mergeCell ref="E7:E8"/>
    <mergeCell ref="F7:F8"/>
    <mergeCell ref="G7:G8"/>
    <mergeCell ref="H7:H8"/>
    <mergeCell ref="I7:I8"/>
    <mergeCell ref="J7:J8"/>
    <mergeCell ref="R7:R8"/>
    <mergeCell ref="S7:S8"/>
    <mergeCell ref="T7:T8"/>
    <mergeCell ref="L7:L8"/>
    <mergeCell ref="M7:M8"/>
    <mergeCell ref="N7:N8"/>
    <mergeCell ref="O7:O8"/>
    <mergeCell ref="P7:P8"/>
    <mergeCell ref="Q7:Q8"/>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Y. Vanessa Guerrero García</cp:lastModifiedBy>
  <cp:lastPrinted>2013-05-08T14:27:47Z</cp:lastPrinted>
  <dcterms:created xsi:type="dcterms:W3CDTF">2010-01-18T17:27:25Z</dcterms:created>
  <dcterms:modified xsi:type="dcterms:W3CDTF">2018-03-19T23:56:02Z</dcterms:modified>
  <cp:category/>
  <cp:version/>
  <cp:contentType/>
  <cp:contentStatus/>
</cp:coreProperties>
</file>