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28800" windowHeight="12465" tabRatio="913" activeTab="3"/>
  </bookViews>
  <sheets>
    <sheet name="FEBRERO" sheetId="1" r:id="rId1"/>
    <sheet name="ABRIL" sheetId="2" r:id="rId2"/>
    <sheet name="MAYO" sheetId="3" r:id="rId3"/>
    <sheet name="JULIO" sheetId="4" r:id="rId4"/>
  </sheets>
  <definedNames/>
  <calcPr fullCalcOnLoad="1"/>
</workbook>
</file>

<file path=xl/sharedStrings.xml><?xml version="1.0" encoding="utf-8"?>
<sst xmlns="http://schemas.openxmlformats.org/spreadsheetml/2006/main" count="2136" uniqueCount="452">
  <si>
    <t>PROVEEDOR</t>
  </si>
  <si>
    <t>DESCRIPCION</t>
  </si>
  <si>
    <t>PRECIO</t>
  </si>
  <si>
    <t>IMPORTE</t>
  </si>
  <si>
    <t>PRESENTACIÓN</t>
  </si>
  <si>
    <t>I.V.A</t>
  </si>
  <si>
    <t>SUBTOTAL</t>
  </si>
  <si>
    <t>HOSPITAL REGIONAL DE ALTA ESPECIALIDAD DE OAXACA</t>
  </si>
  <si>
    <t>DIRECCIÓN DE ADMINISTRACIÓN Y FINANZAS</t>
  </si>
  <si>
    <t>SUBDIRECCIÓN DE RECURSOS MATERIALES</t>
  </si>
  <si>
    <t>NUMERO DE MODIFICACION</t>
  </si>
  <si>
    <t>VIGENCIA DE CONTRATO</t>
  </si>
  <si>
    <t>FECHA DE ENTREGA</t>
  </si>
  <si>
    <t>NUMERO DE PEDIDO</t>
  </si>
  <si>
    <t>FACTURA</t>
  </si>
  <si>
    <t>FECHA DE CONTRATO</t>
  </si>
  <si>
    <t>NUMERO DE CONTRATO</t>
  </si>
  <si>
    <t>NUMERO DE PARTIDA</t>
  </si>
  <si>
    <t>CANTIDAD SOLICITADA</t>
  </si>
  <si>
    <t>FECHA LÍMITE DE ENTREGA</t>
  </si>
  <si>
    <t>FECHA DE ENVIO</t>
  </si>
  <si>
    <t>CANTIDAD ENTREGADA</t>
  </si>
  <si>
    <t xml:space="preserve">MONTO ADQUIRIDO AL DIA: </t>
  </si>
  <si>
    <t>01-MC</t>
  </si>
  <si>
    <t>PIEZA</t>
  </si>
  <si>
    <t>KIT</t>
  </si>
  <si>
    <t>02-MC</t>
  </si>
  <si>
    <t>PAQUETE</t>
  </si>
  <si>
    <t>BX-CAJA</t>
  </si>
  <si>
    <t>03-MC</t>
  </si>
  <si>
    <t>ENVASE</t>
  </si>
  <si>
    <t>04-MC</t>
  </si>
  <si>
    <t>AGUJA TIPO TRUCUT PARA PISTOLA AUTOMÁTICA COMPATIBLE CON MARCA MAGNUM DE LA CASA BARD. CALIBRE 14 G X 10 CM. DE LONGITUD</t>
  </si>
  <si>
    <t>05-MC</t>
  </si>
  <si>
    <t>06-MC</t>
  </si>
  <si>
    <t>07-MC</t>
  </si>
  <si>
    <t>FRASCO</t>
  </si>
  <si>
    <t>08-MC</t>
  </si>
  <si>
    <t>09-MC</t>
  </si>
  <si>
    <t>10-MC</t>
  </si>
  <si>
    <t>11-MC</t>
  </si>
  <si>
    <t>12-MC</t>
  </si>
  <si>
    <t>13-MC</t>
  </si>
  <si>
    <t>14-MC</t>
  </si>
  <si>
    <t>PROVEEDORA GAMA MEDICAL SERVICE S.A DE C.V.</t>
  </si>
  <si>
    <t>15-MC</t>
  </si>
  <si>
    <t>MEDICAL RECOVERY S.A DE C.V.</t>
  </si>
  <si>
    <t>16-MC</t>
  </si>
  <si>
    <t>GALON</t>
  </si>
  <si>
    <t>17-MC</t>
  </si>
  <si>
    <t>PROMAD EMPRESARIAL S.A DE C.V.</t>
  </si>
  <si>
    <t>18-MC</t>
  </si>
  <si>
    <t>19-MC</t>
  </si>
  <si>
    <t>20-MC</t>
  </si>
  <si>
    <t>21-MC</t>
  </si>
  <si>
    <t>22-MC</t>
  </si>
  <si>
    <t>23-MC</t>
  </si>
  <si>
    <t>24-MC</t>
  </si>
  <si>
    <t>25-MC</t>
  </si>
  <si>
    <t>26-MC</t>
  </si>
  <si>
    <t>27-MC</t>
  </si>
  <si>
    <t>28-MC</t>
  </si>
  <si>
    <t>29-MC</t>
  </si>
  <si>
    <t>AMBIDERM S.A DE C.V.</t>
  </si>
  <si>
    <t>AREA REQUIRENTE</t>
  </si>
  <si>
    <t>(PARA TODO)</t>
  </si>
  <si>
    <t>ABATELENGUAS DE MADERA, PULIDO, NO ESTÉRIL, DESECHABLE. MEDIDAS: 142.0 MM DE LARGO X 18.0 MM DE ANCHO. PAQUETE CON 500 PIEZAS</t>
  </si>
  <si>
    <t>CUBREBOCA QUIRÚRGICO 100% FIBRA DE POLIURETANO. ELABORADO CON TRES CAPAS; DOS CAPAS EXTERNAS DE TELA NO TEJIDA, UN FILTRO INTERMEDIO DE POLIPROPILENO; PLISADO; CON AJUSTE NASAL MOLDEABLE. RESISTENTE A FLUIDOS, ANTIESTÁTICO, HIPOALERGÉNICO. CON AJUSTE ELÁSTICO RETROAURICULAR. DESECHABLE. EN CAJA CON 50 PIEZAS.</t>
  </si>
  <si>
    <t>CATETER P/SUMINISTRO DE OXIGENO PEDIATRICO. CON TUBO DE CONEXION Y CANULA NASAL. DE PLASTICO. MEDIDAS: DIAMETRO INTERNO DE LA CANULA NASAL: 2 MM. DIAMETRO INTERNO DEL TUBO DE CONEXION: 5 MM LONG. 180 CM. PIEZA</t>
  </si>
  <si>
    <t>MASCARILLA DESECHABLE DE AEROSOL ADULTO CON BANDA ELÁSTICA Y PRESILLA DE METAL SIN EXTENSIÓN DE OXIGENO.</t>
  </si>
  <si>
    <t>JERINGA DE PLÁSTICO GRADO MÉDICO, DESECHABLE, ESTÉRIL, CAPACIDAD DE 1 ML. ESCALA GRADUADA EN DÉCIMAS DE MILILITRO CON DIVISIONES DE 0.01 ML. SUBDIVISIONES DE 0.01 ML. CON AGUJA DE 27 G X 13 MM. DE LONG. CAJA CON 100 PIEZAS</t>
  </si>
  <si>
    <t>PASTA CONDUCTORA PARA USO EN ELECTRODOS NO DESECHABLES DE NEURODIAGNÓSTICO EN PRUEBAS DE EEG, PROCESOS DE EVOCACIÓN DE POTENCIAL, ENG, MAPAS CEREBRALES Y PROCESOS DE TEST DEL SUEÑO (MSLT). CONTIENE: ETHER CETILICO, POLIOXITILENO (20), AGUA, GLICERINA, CARBONATO CALCICO, PROPANEDIOL 1, 2, CLORURO POTASICO, GELWHITE, CLORURO SODICO, SORBITOL POLIOXIETILENO (20), METILPARABEN, PROPILPARABEN. FRASCO CON 228 GRAMOS. PASTA CONDUCTORA PARA POTENCIALES EVOCADOS SOMATOSENSORIALES.</t>
  </si>
  <si>
    <t>EQUIPO PARA DRENAJE POR ASPIRACIÓN PARA USO POSTQUIRÚRGICO CONSTA DE FUELLE SUCCIONADOR, SONDA CONECTORA, CINTA DE FIJACIÓN, SONDA DE SUCCIÓN, DIÁMETRO EXTERNO DE 6 MM. 1/4 CON VÁLVULA DE REFLUJO Y VÁLVULA DE ACTIVACIÓN. PIEZA.</t>
  </si>
  <si>
    <t>TAPÓN PARA INYECCIÓN DE HEPARINA. TAPÓN DE CIERRE CON TOMA DE INYECCIÓN. ESTÉRIL Y DESECHABLE. CAJA CON 100 PIEZAS</t>
  </si>
  <si>
    <t>VENDA CON UN TEJIDO ABIERTO IMPREGNADA DE UNA PASTA QUE CONTIENE UN 10% DE OXIDO DE ZINC, AGUA PURIFICADA, GLICEROL, ALCOHOL DE CETOSTEARILCETOMATOGROL, ACEITE BLANCO, GOMA GUAR, GOMA XANTICA, METIL P-HIDROXIBENZOATO Y PROPIL P-HIDROXIBEZOATO PARA EL TRATAMIENTO DE LAS ULCERAS VENOSAS, PROVEE UNA COMPRESIÓN 20 A 30MMHG. MEDIDA DE 7.5CM X 6MTS.</t>
  </si>
  <si>
    <t>CINTA TESTIGO PARA ESTERILIZACIÓN EN VAPOR A PRESIÓN. TAMAÑO 18 MM X 50 MTS.</t>
  </si>
  <si>
    <t>ENGUAJE BUCAL CON GLOCUTANO DE CLORHEXIDINA AL 0.12%, INGREDIENTES INACTIVOS: AGUA DESHIONIZADA, ALCOHOL ETILICO AL 7%, SABORIZANTE. FRASCO CON 250 ML.</t>
  </si>
  <si>
    <t>JALEA LUBRICANTE HIDROSOLUBLE, ASÉPTICA CON CLORHIDRATO DE LIDOCAINA AL 1% . FRASCO CON 135 GR.</t>
  </si>
  <si>
    <t>PAÑAL PREDOBLADO, BIODEGRADABLE, RESISTENTE Y ABSORBENTE, DESECHABLE, TAMAÑO ADULTO. PIEZA</t>
  </si>
  <si>
    <t>MARIA ARACELY RIVERA NIETO</t>
  </si>
  <si>
    <t>COMERCIALIZADORA MTS S.A DE C.V.</t>
  </si>
  <si>
    <t>CATÉTER NASAL PARA SUMINISTRO DE OXÍGENO CON TUBO DE CONEXIÓN Y CÁNULA NASAL DE PLÁSTICO. MEDIDAS: DIÁMETRO INTERNO DE 2 MM, DIÁMETRO INTERNO DEL TUBO DE CONEXIÓN 5 MM, LONGITUD 180 CM.</t>
  </si>
  <si>
    <t>MATRIZ DE COLAGENO TIPO I REGENERADORA DE DURA MADRE DE 10 X 12.5 CM</t>
  </si>
  <si>
    <t>INSTRUMENTOS MEDICOS INTERNACIONALES S.A DE C.V.</t>
  </si>
  <si>
    <t>MICRONEBULIZADOR DESECHABLE, MICRONEBULIZADOR CON ADAPTADOR O PIEZA EN "T" Y TUBO DE SUMINISTRO DE OXIGENO DE 2.10 M. KIT</t>
  </si>
  <si>
    <t>GRUPO MORAVI S.A DE C.V.</t>
  </si>
  <si>
    <t>GALIA TEXTIL S.A DE C.V.</t>
  </si>
  <si>
    <t>TUBO ENDOTRAQUEAL DE PLASTICO CON ESPIRAL DE ALAMBRE, GRADO MÈDICO, CON MARCA RADIOPACA, ESTÉRIL, DESECHABLE CON GLOBO DE ALTO VOLUMEN Y BAJA PRESIÓN, INCLUYE UNA VÁLVULA Y UN CONECTOR. CON ORIFICIO TIPO MURPHY. DIÁMETRO INTERNO 8.5 MM CALIBRE 34FR</t>
  </si>
  <si>
    <t>APÓSITO ANTIMICROBIANO, COMPUESTO DE MICROESFERAS DE ALMIDÓN MODIFICADO, DESBRIDANTE Y ABSORBENTE COMPUESTO DE 60% DE CADEXOMERO DE YODO Y 40 % DE POLIETILEN-GLICOL CON UNA CONCENTRACIÓN DE YODO ELEMENTAL AL 0.9% CONTENIDO ENTRE UNA MALLA DE ALGODÓN. 10GR-8X6CM. CAJA CON 3 PIEZAS</t>
  </si>
  <si>
    <t xml:space="preserve">RESERVORIO J-VAC PARA DRENAJE DE SILICONA. CAPACIDAD 300CC </t>
  </si>
  <si>
    <t>VENDA ELÁSTICA DE TELA NO TEJIDA QUE SE ADHIERE A SI MISMA PARA MANTENER UNA PRESIÓN CONSTANTE , POR LO QUE NO SE DESLIZA NI AFLOJA MIENTRAS SE USA, NO SE ADHIERE A LA PIEL CABELLO O GRAPAS ES RESISTENTE A LA HUMEDAD, CÓMODA Y LIVIANA. DE 10 CM.</t>
  </si>
  <si>
    <t>VENDA ELÁSTICA DE TELA NO TEJIDA QUE SE ADHIERE A SI MISMA PARA MANTENER UNA PRESIÓN CONSTANTE , POR LO QUE NO SE DESLIZA NI AFLOJA MIENTRAS SE USA, NO SE ADHIERE A LA PIEL, CABELLO O GRAPAS. RESISTENTE A LA HUMEDAD, CÓMODA Y LIVIANA. DE 7.5 CM.</t>
  </si>
  <si>
    <t>ADAPTADOR PARA LA CONEXIÓN DE OXIGENO EN EL MANOMETRO, COLA DE RATON</t>
  </si>
  <si>
    <t>BOLSA PARA ENEMA CAPACIDAD 1500 ML CON TUBO TRANSPORTADOR DE 5.0 A 6.0 MM. DIÁMETRO INTERNO, 128 CM. DE LONGITUD Y DISPOSITIVO OBTURADOR DE PLÁSTICO PARA CONTROL DE FLUJO. EL EXTREMO PROXIMAL DEBE TENER LA PUNTA ROMA SIN FILOS, UN ORIFICIO LATERAL CERCAN</t>
  </si>
  <si>
    <t xml:space="preserve">EQUIPO BÁSICO PARA BLOQUEO EPIDURAL, CONTIENE: AGUJA EPIDURAL TIPO THUOHY CAL. 17 G LONGITUD 75 A 91 MM, SUJETADOR FILTRANTE DE 0.2 MICRAS Y UN ADAPTADOR LUER LOCK PARA CATÉTER CON TAPÓN DE SEGURIDAD. CATÉTER EPIDURAL CAL. 19G. LONG. 900 A 1050 MM., RADIOPACO, PUNTA ROMA, ORIFICIOS LATERALES, CON ADAPTADOR PARA CATÉTER LUER MACHO, JERINGA DE PLÁSTICO PARA TÉCNICA DE PÉRDIDA DE RESISTENCIA DE 7 O 10 ML </t>
  </si>
  <si>
    <t>EQUIPO DE LINEA CORTA DE TRANSFERENCIA DE 6 MESES DE DURACION PARA UNIRSE AL CONECTOR CORRESPONDIENTE AL CATETER DEL PACIENTE, EQUIPO COMPATIBLE CON LA MARCA BAXTER</t>
  </si>
  <si>
    <t>EQUIPO DE VENOCLISIS PARA BOMBA DE INFUSIÓN DE PLÁSTICO GRADO MÉDICO, ESTÉRIL, DESECHABLE, CONSTA DE BAYONETA, FILTRO DE AIRE, CÁMARA DE GOTEO CON MACROGOTERO, TUBO TRANSPORTADOR, MECANISMO REGULADOR DE FLUJO C/ DOS O MAS DISPOSITIVOS EN "Y" PARA INYECCIÓN, OBTURADOR DE TUBO TRANSPORTADOR, ADAPTADOR DE AGUJA, PROTECTORES DE BAYONETA Y ADAPTADOR. NOTA: EL LICITANTE GANADOR PARA LAS PARTIDAS 105 Y 106 DEBERÁ PROPORCIONAR LAS BOMBAS DE INFUSIÓN EN COMODATO 55 DE TRES CANALES Y 35 DE UN CANAL.</t>
  </si>
  <si>
    <t>CIRCUITO DE RESPIRACIÓN DESECHABLE ADULTO CON TRAMPA PARA VENTILADOR DE VOLUMEN COMPATIBLE VYASIS MODELO VELA</t>
  </si>
  <si>
    <t>MASCARILLA PARA OXIGENO CON NEBULIZADOR ADULTO, MASCARILLA DE PLASTICO TRANSPARENTE Y FLEXIBLE, ADAPTABLE ANATOMICAMENTE, CON DEPOSITO DE PLASTICO RIGIDO TRANSPARENTE QUE NEBULICE EN HORIZONTAL, VOLUMEN RESIDUAL MINIMO DE 10 ML. DE CAPACIDAD Y SUJETADOR</t>
  </si>
  <si>
    <t>ALMOHADILLA DE ALGODÓN POLIESTER CON GRAN CAPACIDAD DE ABSORBENCIA, NO ADHERENTE A HERIDAS. DE 10 X 10 CMS</t>
  </si>
  <si>
    <t>APÓSITO ESTÉRIL PLANO NO TEJIDO DE ALGINATO DE CALCIO, IMPREGNADO EN PLATA IÓNICA AL 1.5% CON UN ALTO CONTENIDO DE ÁCIDO MANURÓNICO Y BAJO CONTENIDO DE ÁCIDO GULURÓNICO, QUE AL ENTRAR EN CONTACTO CON EL EXUDADO DE LA HERIDA FORMA UN GEL SUAVE. MEDIDA DE 10X10CM. CAJA CON 10 PIEZAS</t>
  </si>
  <si>
    <t>APÓSITO HIDROCELULAR ADHESIVO COMPUESTO DE UNA ESTRUCTURA TRILAMINAR HIPOALERGENICO DISEÑADO PARA ADHERIRSE A LA PIEL INTACTA MÁS NO A LA HERIDA. COMPUESTA DE UNA MATRIZ DE POLIURETANO A PRUEBA DE AGUA QUE PERMITE LA EVAPORACIÓN DEL EXUDADO Y EL INTERCAMBIO DE OXIGENO COMPUESTA POR UNA CAPA EXTERNA ROSA Y CAPA INTERNA COLOR AMARILLO DE POLIURETANO MEDIDA 12.5 X 12.5 CMS. CAJA CON 10 PIEZAS.</t>
  </si>
  <si>
    <t>APÓSITO HIDROCELULAR ADHESIVO COMPUESTO DE UNA ESTRUCTURA TRILAMINAR HIPOALERGENICO DISEÑADO PARA ADHERIRSE A LA PIEL INTACTA MÁS NO A LA HERIDA. COMPUESTA DE UNA MATRIZ DE POLIURETANO A PRUEBA DE AGUA QUE PERMITE LA EVAPORACIÓN DEL EXUDADO Y EL INTERCAMBIO DE OXIGENO COMPUESTA POR UNA CAPA EXTERNA ROSA Y CAPA INTERNA COLOR AMARILLO DE POLIURETANO MEDIDA 75 X 7.5 CMS. CAJA CON 10 PIEZAS.</t>
  </si>
  <si>
    <t>APÓSITO HIDROCELULAR ADHESIVO DISEÑADO PARA EL ÁREA SACRA COMPUESTO DE UNA ESTRUCTURA TRILAMINAR. 1 CAPA DE CONTACTO CON LA HERIDA COMPUESTA POR UN FILM DE POLIURETANO MICROPERFORADO CON UN ADHESIVO HIPOALERGENICO DISEÑADO PARA ADHERIRSE A LA PIEL INTACTA MÁS NO A LA HERIDA, 1 CAPA CENTRAL ALTAMENTE ABSORBENTE DE POLIURETANO HIDROCELULAR COMPUESTA DE CELDILLAS DE TAMAÑOS DIVERSOS PARA QUE EL EXUDADO SE EXPANDA DE MANERA CONTROLADA Y UNA CAPA EXTERNA COMPUESTA POR UN FILM ROSA DE POLIURETANO SEMIOCLUSIVO A PRUEBA DE AGUA Y BARRERA BACTERIANA QUE PERMITE LA EVAPORACIÓN DEL EXCESO DE EXUDADO Y CON BORDES MICRODELGADOS ADHERENTES QUE ASEGURAN LA PERMANENCIA EN SU SITIO. 250 GR/100CM2. MEDIDA DE 22X22CM. CAJA CON 10 PIEZAS.</t>
  </si>
  <si>
    <t>APÓSITO HIDROCELULAR NO ADHESIVO CON UNA ESTRUCTURA TRILAMINAR. 1 CAPA DE CONTACTO CON LA HERIDA COMPUESTA POR UN FILM DE POLIURETANO MICROPERFORADO NO ADHERENTE, 1 CAPA CENTRAL ALTAMENTE ABSORBENTE DE POLIURETANO HIDROCELULAR COMPUESTA DE CELDILLAS DE TAMAÑOS DIVERSOS PARA QUE EL EXUDADO SE EXPANDA DE MANERA CONTROLADA Y UNA CAPA EXTERNA COMPUESTA POR UN FILM ROSA DE POLIURETANO SEMIOCLUSIVO A PRUEBA DE AGUA Y BARRERA BACTERIANA QUE PERMITE LA EVAPORACIÓN DEL EXCESO DE EXUDADO. 250 GR/100CM2. MEDIDA DE 10X10CM. CAJA CON 10 PIEZAS.</t>
  </si>
  <si>
    <t>APÓSITO HIDROCELULAR NO ADHESIVO CON DISEÑO ANATÓMICO PARA LA REGIÓN DEL TALÓN Y MALEOLOS INTERNOS Y EXTERNOS CON UNA ESTRUCTURA TRILAMINAR. NO ADHERENTE, CAPA CENTRAL ALTAMENTE ABSORBENTE DE POLIURETANO HIDROCELULAR Y UNA CAPA EXTERNA IMPERMIABLE DE POLIURETANO SEMIOCLUSIVO Y BARRERA BACTERIANA QUE PERMITE LA EVAPORACIÓN DEL EXCESO DE EXUDADO CON SISTEME DE FIJACIÓN. CAJA CON 5 PIEZAS.</t>
  </si>
  <si>
    <t>APOSITO TRANSPARENTE, MICROPOROSO, AUTOADHERIBLE, ESTERIL, DESECHABLE, CON COJIN MALLADO PARA PROTECCION DE HERIDAS QUIRURGICAS. MEDIDAS: 20 X 10 CMS. CAJA CON 20 PIEZAS.</t>
  </si>
  <si>
    <t>AGUJA PARA BIOPSIA TIPO TRUCUT, DESECHABLE. CALIBRE 18G X 20 CM DE LONGITUD. PARA USO MANUAL (DISPARADOR AUTOMÁTICO).</t>
  </si>
  <si>
    <t>DRENAJE PERCUTANEO 10.2FR, 0.038", POR 25 CM DE LARGO, 5 ORIFICIOS LATERALES, CALIBRE DEL ESTILETE INTRODUCTOR 18ga. TERMINO DE DRENAJE DAWSON-MUELLER</t>
  </si>
  <si>
    <t>ROLLO DE CINTA TIPO TELA NO TEJIDA CON ADHESIVO HIPOALERGENICO, FLEXIBLE AL MOVIMIENTO. ROLLO DE 10 CM. DE ANCHO X 10 METROS DE LONGITUD.</t>
  </si>
  <si>
    <t>VALVULA PARA DERIVACION VENTRICULAR BIOME PERIT 16MM PRESION MEDIA</t>
  </si>
  <si>
    <t>RASTRILLO DE CABEZA MÓVIL, RECTANGULAR. DE 1 A 1.5 CM DE ANCHO Y DE 3.5 A 4.5 CM DE LONGITUD. CON BORDE LISO, BANDA LUBRICANTE, TRIPLE HOJA DE AFEITAR, SOBREPUESTAS, UNIDAS CADA 3 A 5 MM. MANGO RÍGIDO ANTIDERRAPANTE, REFORZADO, RESISTENTE DE 7.5 A 10 CM DE LONGITUD Y CURVATURA O ANGULACIÓN A LA UNIÓN DE LA CABEZA. DESECHABLES. PIEZA</t>
  </si>
  <si>
    <t>APOSITO HIDROCOLOIDE PARA EL TRAMIENTO DE HERIDAS AUTOADHERIBLES ESTERIL TAMAÑO DE 20X 20 CM.</t>
  </si>
  <si>
    <t>APOSITO PARA TERAPIA DE PRESIÓN NEGATIVE DE ALCOHOL POLIVINILICO DE PORO CERRADO COLOR BLANCO RECTANGULAR MEDIDA 10X15 CM.PARA HERIDA S TULENIZADAS, HUESO EXPUESTO, TENDON Ó VASOS SANGUINEOS Ó ASAS INTESTINALES (EL PROVEDOR GANADOR DE ESTA PARTIDA DEBERA PRESENTAR LA PELICULA ADHESIVA FIJADORA Y TUBO CONECTOR). NOTA DEBERA SER COMPATIBLE CON EL EQUIPO EN COMODATO EN LA PARTIDA 125 Y 126.</t>
  </si>
  <si>
    <t xml:space="preserve">APÓSITO SILVER DRESSING PARA TERAPIA V.A.C. GRANDE ESPONJA DE POLIURETANO GRADO MÉDICO, HIDROFÓBICO. CONTIENE 1 ESPONJA DE 25.6 CM X 15 CM X 3.2 CM, 1 CONECTOR TRAC Y PELÍCULA ADHESIVA. NOTA DEBERA SER COMPATIBLE CON EL EQUIPO EN COMODATO EN LA PARTIDA 125 Y 126. </t>
  </si>
  <si>
    <t xml:space="preserve">COLECTOR DE FLUIDOS PARA UNIDAD DE PRESIÓN NEGATIVA GRADUADO. EL MATERIAL ES DE POLIVINILO DE ALTA DENSIDAD TRANSPARENTE CAPACIDAD DE 1,000 ML COMPATIBLE CON EQUIPO DE PRESIÓN NEGATIVA. NOTA: EL LICITANTE GANADOR DE LAS PARTIDAS 125 Y 126 DEBERA PROPORCIONAR EN COMODATO 10 BOMBAS. </t>
  </si>
  <si>
    <t xml:space="preserve">COLECTOR DE FLUIDOS PARA UNIDAD DE PRESIÓN NEGATIVA GRADUADOEL MATERIAL ES DE POLIVINILO DE ALTA DENSIDAD TRANSPARENTE CAPACIDAD DE 500 ML COMPATIBLE CON EQUIPO DE PRESIÓN NEGATIVA. </t>
  </si>
  <si>
    <t>CERA PARA HUESOS (PASTA DE BECK). ESTÉRIL SOBRE CON 2.5 G.</t>
  </si>
  <si>
    <t xml:space="preserve">SEDA NEGRA TRENZADA-PRECORTADA CAL. 1 SIN AGUJA 75 CM. NO ABSORBIBLE SILICONIZADA 7 HEBRAS. PIEZA </t>
  </si>
  <si>
    <t>SUTURA ACIDO POLIGLICOLICO CAL. 3-0, CON AGUJA AHUSADA DE 25-27 MM, 1/2 CIRCULO, LONGITUD DE LA HEBRA 67-70 CM, VIOLETA, TRENZADA, SINTÉTICA, ABSORBIBLE.</t>
  </si>
  <si>
    <t>SUTURA MONOFILAMENTO SINTETICA ABSORBIBLE DE POLICAPRONE 25 (COPOLIMERO GLICOLIDO Y EPSILON-CAPROLACTONA) CALIBRE 0, HEBRA DE 70 CM, AHUSADA DE 1/2 CIRCULO Y LARGO DE 36.4 MM.</t>
  </si>
  <si>
    <t>AGUJA PARA RAQUIANESTESIA DE ACERO INOXIDABLE CON MANDRIL, ESTERIL Y DESECHABLE. BISEL TIPO QUINCKE. MEDIDAS: CALIBRE DE 27 G X 11-12 CM DE LONGITUD.</t>
  </si>
  <si>
    <t>CATETER PARA DIALISIS PERITONEAL TIPO COLA DE COCHINO, DE INSTALACION SUBCUTANEA, BLANDO, DE SILICON, DESECHABLE, ESTERIL Y ATOXICO, CON 2 COJINETES DE POLIESTER, CON CONECTOR, TAPON, SEGURO Y BANDA RADIOPACA. MEDIDA: 57 CM. DE LONGITUD. PIEZA.</t>
  </si>
  <si>
    <t>ESPONJAS NEUROQUIRURGICAS. DE ALGODÓN PRENSADO O RAYON NO TEJIDO, CON MARCA RADIOPACA ESTERILES. MEDIDAS: 10 x 10 MM. PRESENTACIÓN: PAQUETE CON 10 PIEZAS.</t>
  </si>
  <si>
    <t>GORRO PARA PACIENTES Y ENFERMERAS,REDONDO; CON DOBLE ELASTICO AJUSTABLE PARA EL CONTORNO DE LA CARA DE TELA; NO TEJIDA; DE POLIPROPILENO, DESECHABLE. IMPERMEABLE A LA PENETRACION DE LIQUIDOS Y FLUIDOS; ANTIESTATICA Y RESISTENTE A LA TENSION. TAMAÑO MEDIANO DESECHABLE BOLSA CON 100 PIEZAS.</t>
  </si>
  <si>
    <t>ANTISÉPTICO GERMICIDA SOLUCIÓN CONCENTRADA ESTERILIZANTE EN FRÍO PARA PREPARAR GLUTARALDEHÍDO AL 10.5%, TENSIOACTIVOS NO IÓNICOS NI CATIÓNICOS Y PERFUME SIN FORMOL. FRASCO DE 1 LITRO CON DOSIFICADOR DE 20 ML INTEGRADO. ENVASE. NOTA: EL LICITANTE GANADOR PROPORCIONARÁ 25 RECIPIENTES DE PLÁSTICO TRANSPARENTE, ROTULADOS, GRADUADOS CADA LITRO CON CAPACIDAD MÍNIMA DE 25 L. Y TAPA ABATIBLE PARA SU DILUCIÓN.</t>
  </si>
  <si>
    <t>CIRCUITO EXTRACORPÓREO CON COMPARTIMIENTOS SANGUÍNEOS Y BAÑOS ESTÉRILES Y APIROGENOS, PARA UTILIZAR CON LA UNIDAD DE CONTROL PRISMA M 100.</t>
  </si>
  <si>
    <t>AGUJA TIPO TRUCUT PARA PISTOLA AUTOMÁTICA COMPATIBLE CON MARCA MAGNUM DE LA CASA BARD. CALIBRE 14 G X 15 CM. DE LONGITUD</t>
  </si>
  <si>
    <t>AGUJA TIPO TRUCUT PARA PISTOLA AUTOMÁTICA COMPATIBLE CON MARCA MAGNUM DE LA CASA BARD. CALIBRE 18 G X 30 CM. DE LONGITUD</t>
  </si>
  <si>
    <t>AGUJA TIPO TRUCUT PARA PISTOLA AUTOMÁTICA COMPATIBLE CON MARCA MAGNUM DE LA CASA BARD. CALIBRE 20 G X 20 CM. DE LONGITUD</t>
  </si>
  <si>
    <t>CATETER BIPOLAR PARA MARCAPASOS 5FR 110CM</t>
  </si>
  <si>
    <t>KIT CATETER MAHURKAR RECTO 11.5FR/Ch(3.8 mm)x 19.5 cm. CONTIENE: CATETER 18G. (1.27 MM) X 7 CM. INTRODUCER NEEDLE; 0.038"(0.965 MM) X 70 CM. J/STRAIGHT STAINLESS STEEL GUIDEWIRE; 10 FR./Ch (3.3 MM) DILATADOR; 12 FR./Ch (4.0 MM) DILATADOR; (2) WOUND DRESSINGS; (2) SEALING CAPS.</t>
  </si>
  <si>
    <t>MALLA POLIPROPILENO / ePTFE. 25.4X35.6CM</t>
  </si>
  <si>
    <t>ANTISÉPTICO GERMICIDA YODOPOVIDONA SOLUCIÓN. CADA 100 ML. CONTIENE YODOPOVIDONA 11.0 G. EQUIVALENTE A 1.1 G. DE YODO. GALÓN DE 3.5 LTS</t>
  </si>
  <si>
    <t>LAPIZ DE ELECTROCIRUGIA DESECHABLE PARA UNIDAD ELECTROQUIRURGICA</t>
  </si>
  <si>
    <t>(78) 11/02/2015 Y (18) 16/02/2015</t>
  </si>
  <si>
    <t>SE CANCELA EN OFICIO HRAEO/DAF/SRM/338/2015</t>
  </si>
  <si>
    <t xml:space="preserve"> PIEZA </t>
  </si>
  <si>
    <t>PQ</t>
  </si>
  <si>
    <t>ROLLO</t>
  </si>
  <si>
    <t>13b8a</t>
  </si>
  <si>
    <t>A15268</t>
  </si>
  <si>
    <t>A15628</t>
  </si>
  <si>
    <t>FA-956</t>
  </si>
  <si>
    <t>1CFB9B</t>
  </si>
  <si>
    <t>A48848</t>
  </si>
  <si>
    <t>A90751</t>
  </si>
  <si>
    <t>B3806</t>
  </si>
  <si>
    <t>MR3246</t>
  </si>
  <si>
    <t>FMAT3907</t>
  </si>
  <si>
    <t>M-00031533</t>
  </si>
  <si>
    <t>A000150</t>
  </si>
  <si>
    <t>A179</t>
  </si>
  <si>
    <t>ARKANUM S.A DE C.V.</t>
  </si>
  <si>
    <t>COMERCIALIZADORA ARVIEN S.A DE C.V.</t>
  </si>
  <si>
    <t>HI-TEC MEDICAL DEL SUR S.A DE C.V</t>
  </si>
  <si>
    <t>SMITH &amp; NEPHEW S.A DE C.V.</t>
  </si>
  <si>
    <t>CORPORACION ANALITICA S.A DE C.V.</t>
  </si>
  <si>
    <t>DISTRIBUIDORA ESPECIALIZADA DE MEDICAMENTOS KM S.A DE C.V.</t>
  </si>
  <si>
    <t>ENDOMEDICA S.A DE C.V.</t>
  </si>
  <si>
    <t>ORTO-PAC S.A DE C.V.</t>
  </si>
  <si>
    <t>PICHSA PARA HOSPITALES S.A DE C.V.</t>
  </si>
  <si>
    <t>PROVEEDORA MEXICANA DE ARTICULOS DE CURACION Y LABORATORIO S.A DE C.V.</t>
  </si>
  <si>
    <t>PROVEEDORA NACIONAL DE MATERIAL DE CURACION S.A DE C.V.</t>
  </si>
  <si>
    <t>HOSPITECNICA S.A DE C.V.</t>
  </si>
  <si>
    <t>ABASTECEDORA COMERCIAL ALBATROS S.A DE C.V</t>
  </si>
  <si>
    <t>ORTHOSOLUTION S.A DE C.V</t>
  </si>
  <si>
    <t>INTERNATIONAL MEDICAL DEVICES S.A DE C.V</t>
  </si>
  <si>
    <t>SOLUCIONES INTEGRALES BIOMEDICAS  S.A DE C.V</t>
  </si>
  <si>
    <t>DISTRIBUIDORA MORA ESPECIALISTAS EN EQUIPO MEDICO S.A DE C.V.</t>
  </si>
  <si>
    <t>GRUPO AM TECNOLOGIA MEDICA S.A DE C.V.</t>
  </si>
  <si>
    <t>INTECMED S.A DE C.V.</t>
  </si>
  <si>
    <t>SE CANCELA  (960 PIEZAS)EN OFICIO HRAEO/DAF/SRM/336/2015</t>
  </si>
  <si>
    <t>4952 Y 4992</t>
  </si>
  <si>
    <t>(36 PZAS)16/02/2015 Y (65) 03/03/2015</t>
  </si>
  <si>
    <t>(200) 16/02/2015 Y (200) 04/03/2015</t>
  </si>
  <si>
    <t>A000150 Y A000156</t>
  </si>
  <si>
    <t>SE CANCELA  (540 PIEZAS)EN OFICIO HRAEO/DAF/SRM/338/2015</t>
  </si>
  <si>
    <t>FMAT3907 Y FMAT1004199</t>
  </si>
  <si>
    <t>(288)03/03/2015 Y (576)06/3/2015</t>
  </si>
  <si>
    <t>(36)03/03/2015 Y (65) 06/03/2015</t>
  </si>
  <si>
    <t>HRAEO-LPI-B-001/2015</t>
  </si>
  <si>
    <t>01/01/2015 AL 31/01/201</t>
  </si>
  <si>
    <t>SUBDIRECCION DE ENFERMERIA Y DIRECCION MEDICA</t>
  </si>
  <si>
    <t>HRAEO-LPI-B-002/2015</t>
  </si>
  <si>
    <t>HRAEO-LPI-B-004/2015</t>
  </si>
  <si>
    <t>HRAEO-LPI-B-005/2015</t>
  </si>
  <si>
    <t>HRAEO-LPI-B-024/2015</t>
  </si>
  <si>
    <t>HRAEO-LPI-B-006/2015</t>
  </si>
  <si>
    <t>HRAEO-LPI-B-007/2015</t>
  </si>
  <si>
    <t>HRAEO-LPI-B-009/2015</t>
  </si>
  <si>
    <t>HRAEO-LPI-B-011/2015</t>
  </si>
  <si>
    <t>HRAEO-LPI-B-013/2015</t>
  </si>
  <si>
    <t>HRAEO-LPI-B-015/2015</t>
  </si>
  <si>
    <t>HRAEO-LPI-B-016/2015</t>
  </si>
  <si>
    <t>HRAEO-LPI-B-019/2015</t>
  </si>
  <si>
    <t>HRAEO-LPI-B-021/2015</t>
  </si>
  <si>
    <t>HRAEO-LPI-B-020/2015</t>
  </si>
  <si>
    <t>HRAEO-LPI-B-022/2015</t>
  </si>
  <si>
    <t>HRAEO-LPI-B-023/2015</t>
  </si>
  <si>
    <t>No tiene contrato</t>
  </si>
  <si>
    <t>HRAEO-LPI-B-017-2015</t>
  </si>
  <si>
    <t>HRAEO-LPI-B-014-2015</t>
  </si>
  <si>
    <t>HRAEO-LPI-B-025-2015</t>
  </si>
  <si>
    <t>HRAEO-LPI-B-008-2015</t>
  </si>
  <si>
    <t>HRAEO-LPI-B-010-2015</t>
  </si>
  <si>
    <t>B3824</t>
  </si>
  <si>
    <t>FMAT3907 Y FMAT1004199 Y FMAT1004200</t>
  </si>
  <si>
    <t>(120)03/03/2015,(108) 06/03/2015 Y (146) 06/03/2015</t>
  </si>
  <si>
    <r>
      <t>GUANTE DE LÁTEX PARA EXPLORACIÓN</t>
    </r>
    <r>
      <rPr>
        <b/>
        <sz val="7"/>
        <rFont val="Calibri"/>
        <family val="2"/>
      </rPr>
      <t xml:space="preserve"> NO ESTÉRIL</t>
    </r>
    <r>
      <rPr>
        <sz val="7"/>
        <rFont val="Calibri"/>
        <family val="2"/>
      </rPr>
      <t xml:space="preserve"> TAMAÑO </t>
    </r>
    <r>
      <rPr>
        <b/>
        <sz val="7"/>
        <rFont val="Calibri"/>
        <family val="2"/>
      </rPr>
      <t>CHICO</t>
    </r>
    <r>
      <rPr>
        <sz val="7"/>
        <rFont val="Calibri"/>
        <family val="2"/>
      </rPr>
      <t xml:space="preserve"> CAJA CON 100 PIEZAS</t>
    </r>
  </si>
  <si>
    <r>
      <t xml:space="preserve">GUANTES PARA EXPLORACIÓN; AMBIDIESTRO, </t>
    </r>
    <r>
      <rPr>
        <b/>
        <sz val="7"/>
        <rFont val="Calibri"/>
        <family val="2"/>
      </rPr>
      <t>ESTÉRIL</t>
    </r>
    <r>
      <rPr>
        <sz val="7"/>
        <rFont val="Calibri"/>
        <family val="2"/>
      </rPr>
      <t xml:space="preserve">, DE LÁTEX DESECHABLE: TAMAÑO </t>
    </r>
    <r>
      <rPr>
        <b/>
        <sz val="7"/>
        <rFont val="Calibri"/>
        <family val="2"/>
      </rPr>
      <t>CHICO</t>
    </r>
    <r>
      <rPr>
        <sz val="7"/>
        <rFont val="Calibri"/>
        <family val="2"/>
      </rPr>
      <t>. CAJA CON 100 PIEZAS</t>
    </r>
  </si>
  <si>
    <r>
      <t xml:space="preserve">GUANTES PARA EXPLORACIÓN; AMBIDIESTRO, </t>
    </r>
    <r>
      <rPr>
        <b/>
        <sz val="7"/>
        <rFont val="Calibri"/>
        <family val="2"/>
      </rPr>
      <t>ESTÉRIL</t>
    </r>
    <r>
      <rPr>
        <sz val="7"/>
        <rFont val="Calibri"/>
        <family val="2"/>
      </rPr>
      <t xml:space="preserve">, DE LÁTEX DESECHABLE: TAMAÑO </t>
    </r>
    <r>
      <rPr>
        <b/>
        <sz val="7"/>
        <rFont val="Calibri"/>
        <family val="2"/>
      </rPr>
      <t>GRANDE</t>
    </r>
    <r>
      <rPr>
        <sz val="7"/>
        <rFont val="Calibri"/>
        <family val="2"/>
      </rPr>
      <t>. CAJA CON 100 PIEZAS</t>
    </r>
  </si>
  <si>
    <r>
      <t xml:space="preserve">GUANTES PARA EXPLORACIÓN; AMBIDIESTRO, </t>
    </r>
    <r>
      <rPr>
        <b/>
        <sz val="7"/>
        <rFont val="Calibri"/>
        <family val="2"/>
      </rPr>
      <t>ESTÉRIL</t>
    </r>
    <r>
      <rPr>
        <sz val="7"/>
        <rFont val="Calibri"/>
        <family val="2"/>
      </rPr>
      <t xml:space="preserve">, DE LÁTEX DESECHABLE: TAMAÑO </t>
    </r>
    <r>
      <rPr>
        <b/>
        <sz val="7"/>
        <rFont val="Calibri"/>
        <family val="2"/>
      </rPr>
      <t>MEDIANO</t>
    </r>
    <r>
      <rPr>
        <sz val="7"/>
        <rFont val="Calibri"/>
        <family val="2"/>
      </rPr>
      <t>. CAJA CON 100 PIEZAS</t>
    </r>
  </si>
  <si>
    <r>
      <t xml:space="preserve">GUANTES PARA EXPLORACIÓN; AMBIDIESTRO, </t>
    </r>
    <r>
      <rPr>
        <b/>
        <sz val="7"/>
        <rFont val="Calibri"/>
        <family val="2"/>
      </rPr>
      <t>NO ESTÉRIL</t>
    </r>
    <r>
      <rPr>
        <sz val="7"/>
        <rFont val="Calibri"/>
        <family val="2"/>
      </rPr>
      <t>, DE LÁTEX DESECHABLE: TAMAÑO</t>
    </r>
    <r>
      <rPr>
        <b/>
        <sz val="7"/>
        <rFont val="Calibri"/>
        <family val="2"/>
      </rPr>
      <t xml:space="preserve"> GRANDE</t>
    </r>
    <r>
      <rPr>
        <sz val="7"/>
        <rFont val="Calibri"/>
        <family val="2"/>
      </rPr>
      <t xml:space="preserve"> CAJA CON 100 PIEZAS</t>
    </r>
  </si>
  <si>
    <r>
      <t xml:space="preserve">GUANTES PARA EXPLORACIÓN; AMBIDIESTRO, </t>
    </r>
    <r>
      <rPr>
        <b/>
        <sz val="7"/>
        <rFont val="Calibri"/>
        <family val="2"/>
      </rPr>
      <t>NO ESTÉRIL</t>
    </r>
    <r>
      <rPr>
        <sz val="7"/>
        <rFont val="Calibri"/>
        <family val="2"/>
      </rPr>
      <t>, DE LÁTEX DESECHABLE: TAMAÑO</t>
    </r>
    <r>
      <rPr>
        <b/>
        <sz val="7"/>
        <rFont val="Calibri"/>
        <family val="2"/>
      </rPr>
      <t xml:space="preserve"> MEDIANO</t>
    </r>
    <r>
      <rPr>
        <sz val="7"/>
        <rFont val="Calibri"/>
        <family val="2"/>
      </rPr>
      <t xml:space="preserve"> CAJA CON 100 PIEZAS</t>
    </r>
  </si>
  <si>
    <r>
      <t xml:space="preserve">DRENAJE DE SILICONA PLANO DE </t>
    </r>
    <r>
      <rPr>
        <b/>
        <sz val="7"/>
        <color indexed="8"/>
        <rFont val="Calibri"/>
        <family val="2"/>
      </rPr>
      <t>10MM</t>
    </r>
    <r>
      <rPr>
        <sz val="7"/>
        <color indexed="8"/>
        <rFont val="Calibri"/>
        <family val="2"/>
      </rPr>
      <t xml:space="preserve"> PARA TEJIDO BLANDO (MAMA Y CUELLO)</t>
    </r>
  </si>
  <si>
    <r>
      <t>BOLSA DE PAPEL GRADO MÉDICO. PARA ESTERILIZAR A GAS O VAPOR MEDIDAS:</t>
    </r>
    <r>
      <rPr>
        <b/>
        <sz val="7"/>
        <rFont val="Calibri"/>
        <family val="2"/>
      </rPr>
      <t xml:space="preserve"> 32.0 X 62.0 X 12.0 CM.</t>
    </r>
    <r>
      <rPr>
        <sz val="7"/>
        <rFont val="Calibri"/>
        <family val="2"/>
      </rPr>
      <t xml:space="preserve"> CON TRATAMIENTO ANTIBACTERIANO, CON REACTIVO QUÍMICO IMPRESO Y SISTEMA DE APERTURA. CAJA CON 250 PIEZAS.</t>
    </r>
  </si>
  <si>
    <r>
      <t xml:space="preserve">BOLSA DE PAPEL GRADO MÉDICO. PARA ESTERILIZAR A GAS O VAPOR MEDIDAS: </t>
    </r>
    <r>
      <rPr>
        <b/>
        <sz val="7"/>
        <rFont val="Calibri"/>
        <family val="2"/>
      </rPr>
      <t>7.5 X 23.0 X 4.0 CM.</t>
    </r>
    <r>
      <rPr>
        <sz val="7"/>
        <rFont val="Calibri"/>
        <family val="2"/>
      </rPr>
      <t xml:space="preserve"> CON TRATAMIENTO ANTIBACTERIANO, CON REACTIVO QUÍMICO IMPRESO Y SISTEMA DE APERTURA. CAJA CON 1000 PIEZAS.</t>
    </r>
  </si>
  <si>
    <r>
      <t xml:space="preserve">BOLSA PARA ESTERILIZAR A GAS O VAPOR CON SISTEMA DE APERTURA LATERAL CON HILO Y TRATAMIENTO ANTIBACTERIAL. MEDIDAS: </t>
    </r>
    <r>
      <rPr>
        <b/>
        <sz val="7"/>
        <color indexed="8"/>
        <rFont val="Calibri"/>
        <family val="2"/>
      </rPr>
      <t>12.0 X 26 X 4.0 CM.</t>
    </r>
    <r>
      <rPr>
        <sz val="7"/>
        <color indexed="8"/>
        <rFont val="Calibri"/>
        <family val="2"/>
      </rPr>
      <t xml:space="preserve"> CAJA CON 1000 PIEZAS</t>
    </r>
  </si>
  <si>
    <r>
      <t>BOLSA PARA ESTERILIZAR A GAS O VAPOR CON SISTEMA DE APERTURA LATERAL CON HILO Y TRATAMIENTO BACTERIAL. MEDIDAS:</t>
    </r>
    <r>
      <rPr>
        <b/>
        <sz val="7"/>
        <color indexed="8"/>
        <rFont val="Calibri"/>
        <family val="2"/>
      </rPr>
      <t xml:space="preserve"> 11 X 18 X 4 CM.</t>
    </r>
    <r>
      <rPr>
        <sz val="7"/>
        <color indexed="8"/>
        <rFont val="Calibri"/>
        <family val="2"/>
      </rPr>
      <t xml:space="preserve"> CAJA CON 1000 PIEZAS</t>
    </r>
  </si>
  <si>
    <r>
      <t xml:space="preserve">CAMPO QUIRÚRGICO IMPREGNADO CON IODOPOVIDONA EN UNA DE SUS CARAS, ESTÉRIL Y DESECHABLE, EN EMPAQUE INDIVIDUAL. CON SUPERFICIE DE IMPREGNACIÓN DE: </t>
    </r>
    <r>
      <rPr>
        <b/>
        <sz val="7"/>
        <rFont val="Calibri"/>
        <family val="2"/>
      </rPr>
      <t>56X45 CM</t>
    </r>
  </si>
  <si>
    <r>
      <t xml:space="preserve">CINTA MICROPOROSA, DE TELA NO TEJIDA; UNIDIRECCIONAL; DE COLOR BLANCO; CON RECUBRIMIENTO ADHESIVO EN UNA DE SUS CARAS; LONG.10 MTS. ANCHO </t>
    </r>
    <r>
      <rPr>
        <b/>
        <sz val="7"/>
        <color indexed="8"/>
        <rFont val="Calibri"/>
        <family val="2"/>
      </rPr>
      <t>2.50 CM</t>
    </r>
    <r>
      <rPr>
        <sz val="7"/>
        <color indexed="8"/>
        <rFont val="Calibri"/>
        <family val="2"/>
      </rPr>
      <t>. CAJA CON 12 ROLLOS</t>
    </r>
  </si>
  <si>
    <r>
      <t xml:space="preserve">CINTA MICROPOROSA, DE TELA NO TEJIDA; UNIDIRECCIONAL; DE COLOR BLANCO; CON RECUBRIMIENTO ADHESIVO EN UNA DE SUS CARAS; LONG.10 MTS. ANCHO </t>
    </r>
    <r>
      <rPr>
        <b/>
        <sz val="7"/>
        <color indexed="8"/>
        <rFont val="Calibri"/>
        <family val="2"/>
      </rPr>
      <t>5.0 CM.</t>
    </r>
    <r>
      <rPr>
        <sz val="7"/>
        <color indexed="8"/>
        <rFont val="Calibri"/>
        <family val="2"/>
      </rPr>
      <t xml:space="preserve"> CAJA CON 6 ROLLOS</t>
    </r>
  </si>
  <si>
    <r>
      <t xml:space="preserve">CINTA MICROPOROSA, DE TELA NO TEJIDA; UNIDIRECCIONAL; DE COLOR BLANCO; CON RECUBRIMIENTO ADHESIVO EN UNA DE SUS CARAS; LONG.10 MTS. ANCHO </t>
    </r>
    <r>
      <rPr>
        <b/>
        <sz val="7"/>
        <color indexed="8"/>
        <rFont val="Calibri"/>
        <family val="2"/>
      </rPr>
      <t>7.5 CM.</t>
    </r>
    <r>
      <rPr>
        <sz val="7"/>
        <color indexed="8"/>
        <rFont val="Calibri"/>
        <family val="2"/>
      </rPr>
      <t xml:space="preserve"> CAJA CON 4 ROLLOS</t>
    </r>
  </si>
  <si>
    <r>
      <t xml:space="preserve">CINTA TRASPARENTE PLÁSTICA, MICROPERFORADA, DE POLIETILENO; CON ADHESIVO, HIPOALERGENICA. LONGITUD DE 9-9.5 M. Y ANCHO DE </t>
    </r>
    <r>
      <rPr>
        <b/>
        <sz val="7"/>
        <color indexed="8"/>
        <rFont val="Calibri"/>
        <family val="2"/>
      </rPr>
      <t xml:space="preserve">2.5 CM. </t>
    </r>
    <r>
      <rPr>
        <sz val="7"/>
        <color indexed="8"/>
        <rFont val="Calibri"/>
        <family val="2"/>
      </rPr>
      <t>CAJA CON 12 PIEZAS.</t>
    </r>
  </si>
  <si>
    <r>
      <t xml:space="preserve">CINTA TRASPARENTE PLÁSTICA, MICROPERFORADA, DE POLIETILENO; CON ADHESIVO, HIPOALERGENICA. LONGITUD DE 9-9.5 M. Y ANCHO DE </t>
    </r>
    <r>
      <rPr>
        <b/>
        <sz val="7"/>
        <color indexed="8"/>
        <rFont val="Calibri"/>
        <family val="2"/>
      </rPr>
      <t>5 CM.</t>
    </r>
    <r>
      <rPr>
        <sz val="7"/>
        <color indexed="8"/>
        <rFont val="Calibri"/>
        <family val="2"/>
      </rPr>
      <t xml:space="preserve"> CAJA CON 6 PIEZAS.</t>
    </r>
  </si>
  <si>
    <r>
      <t>CINTA TRASPARENTE PLÁSTICA, MICROPERFORADA, DE POLIETILENO; CON ADHESIVO, HIPOALERGENICA. LONGITUD DE 9-9.5 M. Y ANCHO DE</t>
    </r>
    <r>
      <rPr>
        <b/>
        <sz val="7"/>
        <color indexed="8"/>
        <rFont val="Calibri"/>
        <family val="2"/>
      </rPr>
      <t xml:space="preserve"> 7.5 CM</t>
    </r>
    <r>
      <rPr>
        <sz val="7"/>
        <color indexed="8"/>
        <rFont val="Calibri"/>
        <family val="2"/>
      </rPr>
      <t>. CAJA CON 4 PIEZAS.</t>
    </r>
  </si>
  <si>
    <r>
      <t>CÁNULA OROFARÍNGEA DE PLÁSTICO TRANSPARENTE. MODELO GUEDEL / BERMAN. TAMAÑO:</t>
    </r>
    <r>
      <rPr>
        <b/>
        <sz val="7"/>
        <color indexed="8"/>
        <rFont val="Calibri"/>
        <family val="2"/>
      </rPr>
      <t xml:space="preserve"> 5</t>
    </r>
    <r>
      <rPr>
        <sz val="7"/>
        <color indexed="8"/>
        <rFont val="Calibri"/>
        <family val="2"/>
      </rPr>
      <t>, LONG. 300 MM. PIEZA.</t>
    </r>
  </si>
  <si>
    <r>
      <t xml:space="preserve">EQUIPO PARA TRANSFUSIÓN CON FILTRO Y SIN AGUJA. ELABORADO CON MATERIALES PLÁSTICOS O LÁTEX FLEXIBLE, ATÓXICO, INERTE Y ANÉRGICO. CONSTA DE: PROTECTOR DE BAYONETA, PROTECTOR DEL CONECTOR MACHO, BAYONETA, CÁMARA DE GOTEO, FILTRO PARA SANGRE Y SUS COMPONENTES, TUBO TRANSPORTADOR, REGULADOR DE FLUJO Y CONECTOR MACHO. PIEZA. </t>
    </r>
    <r>
      <rPr>
        <b/>
        <sz val="7"/>
        <rFont val="Calibri"/>
        <family val="2"/>
      </rPr>
      <t>NOTA: EL LICITANTE GANADOR PROPORCIONARA EN COMODATO 10 TERMOS . MEDIDAS: 36 CM. DE ALTO X 64 CM. DE ANCHO X 33 DE FONDO DE COLOR ROJO. ROTULADOS CON LA SIGUIENTE LEYENDA:TRANSPORTA HEMODERIVADOS.</t>
    </r>
  </si>
  <si>
    <r>
      <t xml:space="preserve">GUIA METALICA P/INTUBACION ENDOTRAQUEAL </t>
    </r>
    <r>
      <rPr>
        <b/>
        <sz val="7"/>
        <rFont val="Calibri"/>
        <family val="2"/>
      </rPr>
      <t xml:space="preserve">14 FR </t>
    </r>
    <r>
      <rPr>
        <sz val="7"/>
        <rFont val="Calibri"/>
        <family val="2"/>
      </rPr>
      <t>LONGITUD DE 40 CM</t>
    </r>
  </si>
  <si>
    <r>
      <t>JERINGA ASEPTO DE CRISTAL Y PERA DE HULE LÁTEX CON CAPACIDAD DE</t>
    </r>
    <r>
      <rPr>
        <b/>
        <sz val="7"/>
        <rFont val="Calibri"/>
        <family val="2"/>
      </rPr>
      <t xml:space="preserve"> 90 ML </t>
    </r>
  </si>
  <si>
    <r>
      <t xml:space="preserve">JERINGA DE PLÁSTICO CON AGUJA ESTÉRIL Y DESECHABLE, CAPACIDAD DE </t>
    </r>
    <r>
      <rPr>
        <b/>
        <sz val="7"/>
        <rFont val="Calibri"/>
        <family val="2"/>
      </rPr>
      <t>10 ML.</t>
    </r>
    <r>
      <rPr>
        <sz val="7"/>
        <rFont val="Calibri"/>
        <family val="2"/>
      </rPr>
      <t xml:space="preserve"> ESCALA GRADUADA EN ML. CON DIVISIONES DE 1 ML. Y SUBDIVISIONES DE 0.2 ML. CON AGUJA DE 32-38 MM. X 20 G. DE LONG. CAJA CON 100 PIEZAS</t>
    </r>
  </si>
  <si>
    <r>
      <t>JERINGA DE PLÁSTICO CON AGUJA ESTÉRIL Y DESECHABLE, CAPACIDAD DE</t>
    </r>
    <r>
      <rPr>
        <b/>
        <sz val="7"/>
        <rFont val="Calibri"/>
        <family val="2"/>
      </rPr>
      <t xml:space="preserve"> 5 ML</t>
    </r>
    <r>
      <rPr>
        <sz val="7"/>
        <rFont val="Calibri"/>
        <family val="2"/>
      </rPr>
      <t>. ESCALA GRADUADA EN ML. CON DIVISIONES DE 1 ML. Y SUBDIVISIONES DE 0.2 ML. CON AGUJA DE 32-38 MM. X 20 G. DE LONG. CAJA CON 100 PIEZAS</t>
    </r>
  </si>
  <si>
    <r>
      <t>MASCARILLA PARA ANESTESIA DE HULE TRANSPARENTE CONDUCTIVO CON CONECTOR Y COJIN INFLABLE TAMAÑO</t>
    </r>
    <r>
      <rPr>
        <b/>
        <sz val="7"/>
        <rFont val="Calibri"/>
        <family val="2"/>
      </rPr>
      <t xml:space="preserve"> 4.</t>
    </r>
    <r>
      <rPr>
        <sz val="7"/>
        <rFont val="Calibri"/>
        <family val="2"/>
      </rPr>
      <t xml:space="preserve"> </t>
    </r>
  </si>
  <si>
    <r>
      <t xml:space="preserve">MASCARILLA PARA ANESTESIA DE HULE TRANSPARENTE CONDUCTIVO CON CONECTOR Y COJIN INFLABLE TAMAÑO </t>
    </r>
    <r>
      <rPr>
        <b/>
        <sz val="7"/>
        <rFont val="Calibri"/>
        <family val="2"/>
      </rPr>
      <t>5.</t>
    </r>
    <r>
      <rPr>
        <sz val="7"/>
        <rFont val="Calibri"/>
        <family val="2"/>
      </rPr>
      <t xml:space="preserve"> </t>
    </r>
  </si>
  <si>
    <r>
      <t xml:space="preserve">SUTURA SEDA CALIBRE </t>
    </r>
    <r>
      <rPr>
        <b/>
        <sz val="7"/>
        <rFont val="Calibri"/>
        <family val="2"/>
      </rPr>
      <t>4-0</t>
    </r>
    <r>
      <rPr>
        <sz val="7"/>
        <rFont val="Calibri"/>
        <family val="2"/>
      </rPr>
      <t xml:space="preserve">, AGUJA AUSADA DE </t>
    </r>
    <r>
      <rPr>
        <b/>
        <sz val="7"/>
        <rFont val="Calibri"/>
        <family val="2"/>
      </rPr>
      <t>26MM-27 MM.</t>
    </r>
    <r>
      <rPr>
        <sz val="7"/>
        <rFont val="Calibri"/>
        <family val="2"/>
      </rPr>
      <t xml:space="preserve"> 1/2 CIRCULO, LONGITUD DE LA HEBRA 75 CM.</t>
    </r>
  </si>
  <si>
    <r>
      <t xml:space="preserve">SUTURA SEDA GASTRO CALIBRE </t>
    </r>
    <r>
      <rPr>
        <b/>
        <sz val="7"/>
        <rFont val="Calibri"/>
        <family val="2"/>
      </rPr>
      <t>0</t>
    </r>
    <r>
      <rPr>
        <sz val="7"/>
        <rFont val="Calibri"/>
        <family val="2"/>
      </rPr>
      <t>, AGUJA AHUSADA DE 26 MM 1/2 CIRCULO. LONGITUD DE LA HEBRA 75 CM.</t>
    </r>
  </si>
  <si>
    <r>
      <t xml:space="preserve">SUTURA MONOFILAMENTO DE POLIPROPILENO , CALIBRE </t>
    </r>
    <r>
      <rPr>
        <b/>
        <sz val="7"/>
        <color indexed="8"/>
        <rFont val="Calibri"/>
        <family val="2"/>
      </rPr>
      <t>0</t>
    </r>
    <r>
      <rPr>
        <sz val="7"/>
        <color indexed="8"/>
        <rFont val="Calibri"/>
        <family val="2"/>
      </rPr>
      <t>, AGUJA 1/2 CIRCULO AHUSADA</t>
    </r>
    <r>
      <rPr>
        <b/>
        <sz val="7"/>
        <color indexed="8"/>
        <rFont val="Calibri"/>
        <family val="2"/>
      </rPr>
      <t xml:space="preserve"> 24-27 MM</t>
    </r>
    <r>
      <rPr>
        <sz val="7"/>
        <color indexed="8"/>
        <rFont val="Calibri"/>
        <family val="2"/>
      </rPr>
      <t>, LONGITUD DE LA HEBRA 75CM, NO ABSORBIBLE.</t>
    </r>
  </si>
  <si>
    <r>
      <t>SUTURA NYLON, CAL.</t>
    </r>
    <r>
      <rPr>
        <b/>
        <sz val="7"/>
        <color indexed="8"/>
        <rFont val="Calibri"/>
        <family val="2"/>
      </rPr>
      <t xml:space="preserve"> 2-0</t>
    </r>
    <r>
      <rPr>
        <sz val="7"/>
        <color indexed="8"/>
        <rFont val="Calibri"/>
        <family val="2"/>
      </rPr>
      <t xml:space="preserve">, AGUJA 3/8 CIRCULO REVERSO CORTANTE DE </t>
    </r>
    <r>
      <rPr>
        <b/>
        <sz val="7"/>
        <color indexed="8"/>
        <rFont val="Calibri"/>
        <family val="2"/>
      </rPr>
      <t>24-27MM</t>
    </r>
    <r>
      <rPr>
        <sz val="7"/>
        <color indexed="8"/>
        <rFont val="Calibri"/>
        <family val="2"/>
      </rPr>
      <t>, LONGITUD DE LA HEBRA 45CM, NO ABSORBIBLE. PIEZA</t>
    </r>
  </si>
  <si>
    <r>
      <t xml:space="preserve">SUTURA POLIPROPILENO (MONOFILAMENTO), CAL. </t>
    </r>
    <r>
      <rPr>
        <b/>
        <sz val="7"/>
        <rFont val="Calibri"/>
        <family val="2"/>
      </rPr>
      <t>4-0</t>
    </r>
    <r>
      <rPr>
        <sz val="7"/>
        <rFont val="Calibri"/>
        <family val="2"/>
      </rPr>
      <t xml:space="preserve">, 1/2 CIRCULO DOBLE AGUJA AHUSADA </t>
    </r>
    <r>
      <rPr>
        <b/>
        <sz val="7"/>
        <rFont val="Calibri"/>
        <family val="2"/>
      </rPr>
      <t>15-17MM</t>
    </r>
    <r>
      <rPr>
        <sz val="7"/>
        <rFont val="Calibri"/>
        <family val="2"/>
      </rPr>
      <t>, LONGITUD DE LA HEBRA 90CM, NO ABSORBIBLE. PIEZA.</t>
    </r>
  </si>
  <si>
    <r>
      <t xml:space="preserve">SUTURA POLIPROPILENO CALIBRE </t>
    </r>
    <r>
      <rPr>
        <b/>
        <sz val="7"/>
        <color indexed="8"/>
        <rFont val="Calibri"/>
        <family val="2"/>
      </rPr>
      <t>3-0</t>
    </r>
    <r>
      <rPr>
        <sz val="7"/>
        <color indexed="8"/>
        <rFont val="Calibri"/>
        <family val="2"/>
      </rPr>
      <t xml:space="preserve">, AGUJA AHUSADA DE </t>
    </r>
    <r>
      <rPr>
        <b/>
        <sz val="7"/>
        <color indexed="8"/>
        <rFont val="Calibri"/>
        <family val="2"/>
      </rPr>
      <t>24-27MM</t>
    </r>
    <r>
      <rPr>
        <sz val="7"/>
        <color indexed="8"/>
        <rFont val="Calibri"/>
        <family val="2"/>
      </rPr>
      <t xml:space="preserve"> 1/2 CIRCULO, LONGITUD DE LA HEBRA 75 CM.</t>
    </r>
  </si>
  <si>
    <r>
      <t xml:space="preserve">SUTURA SEDA NEGRA TRENZADA CALIBRE </t>
    </r>
    <r>
      <rPr>
        <b/>
        <sz val="7"/>
        <color indexed="8"/>
        <rFont val="Calibri"/>
        <family val="2"/>
      </rPr>
      <t>0</t>
    </r>
    <r>
      <rPr>
        <sz val="7"/>
        <color indexed="8"/>
        <rFont val="Calibri"/>
        <family val="2"/>
      </rPr>
      <t xml:space="preserve">, AGUJA DE 1/2 CIRCULO AHUSADA </t>
    </r>
    <r>
      <rPr>
        <b/>
        <sz val="7"/>
        <color indexed="8"/>
        <rFont val="Calibri"/>
        <family val="2"/>
      </rPr>
      <t>35-37MM</t>
    </r>
    <r>
      <rPr>
        <sz val="7"/>
        <color indexed="8"/>
        <rFont val="Calibri"/>
        <family val="2"/>
      </rPr>
      <t>, LONGITUD DE LA HEBRA 75 CM, NO ABSORBIBLE.</t>
    </r>
  </si>
  <si>
    <r>
      <t xml:space="preserve">SUTURA SEDA NEGRA TRENZADA, CAL. </t>
    </r>
    <r>
      <rPr>
        <b/>
        <sz val="7"/>
        <color indexed="8"/>
        <rFont val="Calibri"/>
        <family val="2"/>
      </rPr>
      <t>3-0</t>
    </r>
    <r>
      <rPr>
        <sz val="7"/>
        <color indexed="8"/>
        <rFont val="Calibri"/>
        <family val="2"/>
      </rPr>
      <t>, AGUJA 1/2 CIRCULO AHUSADA 24-27 MM, LONGITUD DE LA HEBRA 75CM, NO ABSORBIBLE SILICONIZADA.</t>
    </r>
  </si>
  <si>
    <r>
      <t>TUBO ENDOTRAQUEAL DE</t>
    </r>
    <r>
      <rPr>
        <b/>
        <sz val="7"/>
        <rFont val="Calibri"/>
        <family val="2"/>
      </rPr>
      <t xml:space="preserve"> 7.5 MM</t>
    </r>
    <r>
      <rPr>
        <sz val="7"/>
        <rFont val="Calibri"/>
        <family val="2"/>
      </rPr>
      <t xml:space="preserve">. 30 FR. PLASTICO CON ESPIRAL DE ALAMBRE, GRADO MEDICO, CON MARCA RADIOPACA, ESTERIL, DESECHABLE CON GLOBO DE ALTO VOLUMEN Y BAJA PRESIÓN, INCLUYE UNA VALVULA Y UN CONECTOR. </t>
    </r>
  </si>
  <si>
    <r>
      <t xml:space="preserve">PEGAMENTO DE FIBRINA </t>
    </r>
    <r>
      <rPr>
        <b/>
        <sz val="7"/>
        <rFont val="Calibri"/>
        <family val="2"/>
      </rPr>
      <t>5 ML.</t>
    </r>
    <r>
      <rPr>
        <sz val="7"/>
        <rFont val="Calibri"/>
        <family val="2"/>
      </rPr>
      <t xml:space="preserve"> CONCENTRADO DE PROTEINAS HUMANAS COAGULABLES SOLUCIÓN. CADA ML RECONSTITUIDO CONTIENE: FIBRINÓGENO 70-110 MG, PLASMAFRINNECTINA DE 2-9 MG, FACTOR XIII DE 10-50 UI, PLASMINÓGENO DE 40-120 UG, PAROTININA 3000 UIK.</t>
    </r>
  </si>
  <si>
    <r>
      <t xml:space="preserve">AGUJA PARA BIOPSIA REESTERILIZABLE TIPO OSGOOD PARA ASPIRADO DE MÉDULA ÓSEA. MEDIDAS: CALIBRE </t>
    </r>
    <r>
      <rPr>
        <b/>
        <sz val="7"/>
        <color indexed="8"/>
        <rFont val="Calibri"/>
        <family val="2"/>
      </rPr>
      <t>16 G., LONGITUD 1 1/2" (3.3 CM</t>
    </r>
    <r>
      <rPr>
        <sz val="7"/>
        <color indexed="8"/>
        <rFont val="Calibri"/>
        <family val="2"/>
      </rPr>
      <t>)</t>
    </r>
  </si>
  <si>
    <r>
      <t xml:space="preserve">LLAVE DE </t>
    </r>
    <r>
      <rPr>
        <b/>
        <sz val="7"/>
        <rFont val="Calibri"/>
        <family val="2"/>
      </rPr>
      <t>4 VÍAS</t>
    </r>
    <r>
      <rPr>
        <sz val="7"/>
        <rFont val="Calibri"/>
        <family val="2"/>
      </rPr>
      <t xml:space="preserve"> CON TUBO DE EXTENSIÓN DE PLÁSTICO RÍGIDO O EQUIVALENTE. ESTÉRIL Y DESECHABLE, CON TUBO DE EXTENSIÓN DE CLORURO DE POLIVINILO DE 80 CM. DE LONGITUD. PIEZA</t>
    </r>
  </si>
  <si>
    <r>
      <t xml:space="preserve">LLAVE DE </t>
    </r>
    <r>
      <rPr>
        <b/>
        <sz val="7"/>
        <rFont val="Calibri"/>
        <family val="2"/>
      </rPr>
      <t>TRES VÍAS</t>
    </r>
    <r>
      <rPr>
        <sz val="7"/>
        <rFont val="Calibri"/>
        <family val="2"/>
      </rPr>
      <t xml:space="preserve"> SIN TUBO DE EXTENSIÓN RÍGIDO ESTÉRIL Y DESECHABLE.</t>
    </r>
  </si>
  <si>
    <r>
      <t xml:space="preserve">GUANTES PARA CIRUGÍA, DE LÁTEX NATURAL ESTÉRIL Y DESECHABLE, ALTA RESISTENCIA TALLA </t>
    </r>
    <r>
      <rPr>
        <b/>
        <sz val="7"/>
        <rFont val="Calibri"/>
        <family val="2"/>
      </rPr>
      <t>6.5</t>
    </r>
    <r>
      <rPr>
        <sz val="7"/>
        <rFont val="Calibri"/>
        <family val="2"/>
      </rPr>
      <t xml:space="preserve"> CAJA CON 50 PARES</t>
    </r>
  </si>
  <si>
    <r>
      <t>GUANTES PARA CIRUGÍA, DE LÁTEX, NATURAL ESTÉRIL, ALTA RESISTENCIA Y DESECHABLES TALLA</t>
    </r>
    <r>
      <rPr>
        <b/>
        <sz val="7"/>
        <rFont val="Calibri"/>
        <family val="2"/>
      </rPr>
      <t xml:space="preserve"> 7 </t>
    </r>
    <r>
      <rPr>
        <sz val="7"/>
        <rFont val="Calibri"/>
        <family val="2"/>
      </rPr>
      <t>CAJA CON 50 PARES</t>
    </r>
  </si>
  <si>
    <r>
      <t xml:space="preserve">GUANTES PARA CIRUGÍA, DE LÁTEX, NATURAL ESTÉRIL, ALTA RESISTENCIA Y DESECHABLES TALLA </t>
    </r>
    <r>
      <rPr>
        <b/>
        <sz val="7"/>
        <rFont val="Calibri"/>
        <family val="2"/>
      </rPr>
      <t>7.5</t>
    </r>
    <r>
      <rPr>
        <sz val="7"/>
        <rFont val="Calibri"/>
        <family val="2"/>
      </rPr>
      <t xml:space="preserve"> CAJA CON 50 PARES</t>
    </r>
  </si>
  <si>
    <r>
      <t xml:space="preserve">GUANTES PARA CIRUGÍA, DE LÁTEX, NATURAL ESTÉRIL, ALTA RESISTENCIA Y DESECHABLES TALLA </t>
    </r>
    <r>
      <rPr>
        <b/>
        <sz val="7"/>
        <rFont val="Calibri"/>
        <family val="2"/>
      </rPr>
      <t>8</t>
    </r>
    <r>
      <rPr>
        <sz val="7"/>
        <rFont val="Calibri"/>
        <family val="2"/>
      </rPr>
      <t xml:space="preserve"> CAJA CON 50 PARES</t>
    </r>
  </si>
  <si>
    <r>
      <t xml:space="preserve">CATETER DE EMBOLECTOMÍA ARTERIAL, ESTERIL Y DESECHABLE, TIPO FOGARTY, CON CAPACIDAD MAXIMA DE INFLADO DE BALÓN DE 0.2ML. CALIBRE </t>
    </r>
    <r>
      <rPr>
        <b/>
        <sz val="7"/>
        <color indexed="8"/>
        <rFont val="Calibri"/>
        <family val="2"/>
      </rPr>
      <t>3 FR</t>
    </r>
    <r>
      <rPr>
        <sz val="7"/>
        <color indexed="8"/>
        <rFont val="Calibri"/>
        <family val="2"/>
      </rPr>
      <t xml:space="preserve">. LONGITUD DE 80 CM. PIEZA. </t>
    </r>
  </si>
  <si>
    <r>
      <t xml:space="preserve">CATETER DE EMBOLECTOMÍA ARTERIAL, ESTERIL Y DESECHABLE, TIPO FOGARTY, CON CAPACIDAD MAXIMA DE INFLADO DE BALÓN DE 0.2ML. CALIBRE </t>
    </r>
    <r>
      <rPr>
        <b/>
        <sz val="7"/>
        <color indexed="8"/>
        <rFont val="Calibri"/>
        <family val="2"/>
      </rPr>
      <t>4 FR</t>
    </r>
    <r>
      <rPr>
        <sz val="7"/>
        <color indexed="8"/>
        <rFont val="Calibri"/>
        <family val="2"/>
      </rPr>
      <t xml:space="preserve">. LONGITUD DE 80 CM. PIEZA. </t>
    </r>
  </si>
  <si>
    <r>
      <t>CATETER DE EMBOLECTOMÍA ARTERIAL, ESTERIL Y DESECHABLE, TIPO FOGARTY, CON CAPACIDAD MAXIMA DE INFLADO DE BALÓN DE 0.2ML. CALIBRE 6</t>
    </r>
    <r>
      <rPr>
        <b/>
        <sz val="7"/>
        <color indexed="8"/>
        <rFont val="Calibri"/>
        <family val="2"/>
      </rPr>
      <t xml:space="preserve"> FR</t>
    </r>
    <r>
      <rPr>
        <sz val="7"/>
        <color indexed="8"/>
        <rFont val="Calibri"/>
        <family val="2"/>
      </rPr>
      <t xml:space="preserve">. LONGITUD DE 80 CM. PIEZA. </t>
    </r>
  </si>
  <si>
    <r>
      <t xml:space="preserve">SISTEMA DE SUCCIÓN CERRADO, PARA PACIENTE CON TUBO ENDOTRAQUEAL CONECTADO A VENTILADOR, </t>
    </r>
    <r>
      <rPr>
        <b/>
        <sz val="7"/>
        <rFont val="Calibri"/>
        <family val="2"/>
      </rPr>
      <t>16 FR,</t>
    </r>
    <r>
      <rPr>
        <sz val="7"/>
        <rFont val="Calibri"/>
        <family val="2"/>
      </rPr>
      <t xml:space="preserve"> CONTIENE: UN TUBO DE SUCCIÓN DE CLORURO DE POLIVINILO, CON MARCA DE PROFUNDIDAD DE 2 CM. EMPEZANDO DESDE LOS 10CM. HASTA 42 CM Y UNA MARCA TOPE. DOS ORIFICIOS LATERALES EN LA PUNTA PROXIMAL DEL TUBO ENVUELTO EN UNA CAMISA DE POLIETILENO TRANSPARENTE ENSAMBLADA A UNA PIEZA EN FORMA DE "T" O "L" TRANSPARENTE, CON PUERTO PARA IRRIGACIÓN, CON UNA O DOS CONEXIONES LATERALES CÓNICA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r>
  </si>
  <si>
    <r>
      <t xml:space="preserve">SONDA PARA DRENAJE URINARIO DE PERMANENCIA PROLONGADA, DE </t>
    </r>
    <r>
      <rPr>
        <b/>
        <sz val="7"/>
        <color indexed="8"/>
        <rFont val="Calibri"/>
        <family val="2"/>
      </rPr>
      <t>SILICÓN 100%</t>
    </r>
    <r>
      <rPr>
        <sz val="7"/>
        <color indexed="8"/>
        <rFont val="Calibri"/>
        <family val="2"/>
      </rPr>
      <t xml:space="preserve"> CON GLOBO DE AUTORRETENCIÓN DE </t>
    </r>
    <r>
      <rPr>
        <b/>
        <sz val="7"/>
        <color indexed="8"/>
        <rFont val="Calibri"/>
        <family val="2"/>
      </rPr>
      <t>5 ML</t>
    </r>
    <r>
      <rPr>
        <sz val="7"/>
        <color indexed="8"/>
        <rFont val="Calibri"/>
        <family val="2"/>
      </rPr>
      <t xml:space="preserve">. ESTÉRIL Y DESECHABLE TIPO FOLEY </t>
    </r>
    <r>
      <rPr>
        <b/>
        <sz val="7"/>
        <color indexed="8"/>
        <rFont val="Calibri"/>
        <family val="2"/>
      </rPr>
      <t>2 VIAS 14 FR.</t>
    </r>
    <r>
      <rPr>
        <sz val="7"/>
        <color indexed="8"/>
        <rFont val="Calibri"/>
        <family val="2"/>
      </rPr>
      <t xml:space="preserve"> PIEZA.</t>
    </r>
  </si>
  <si>
    <r>
      <t xml:space="preserve">TUBO ENDOTRAQUEAL DE PLASTICO GRADO MÈDICO CON MARCA RADIOPACA, ESTÉRIL DESECHABLE CON GLOBO DE ALTO VOLUMEN Y BAJA PRESIÓN, INCLUYE UNA VÁLVULA Y UN CONECTOR. CON ORIFICIO TIPO MURPHY. DIÁMETRO INTERNO </t>
    </r>
    <r>
      <rPr>
        <b/>
        <sz val="7"/>
        <rFont val="Calibri"/>
        <family val="2"/>
      </rPr>
      <t>7.5 MM</t>
    </r>
    <r>
      <rPr>
        <sz val="7"/>
        <rFont val="Calibri"/>
        <family val="2"/>
      </rPr>
      <t xml:space="preserve"> CALIBRE</t>
    </r>
    <r>
      <rPr>
        <b/>
        <sz val="7"/>
        <rFont val="Calibri"/>
        <family val="2"/>
      </rPr>
      <t xml:space="preserve"> 30 FR</t>
    </r>
  </si>
  <si>
    <r>
      <t xml:space="preserve">TUBO ENDOTRAQUEAL DE PLASTICO GRADO MÈDICO CON MARCA RADIOPACA, ESTÉRIL DESECHABLE CON GLOBO DE ALTO VOLUMEN Y BAJA PRESIÓN, INCLUYE UNA VÁLVULA Y UN CONECTOR. CON ORIFICIO TIPO MURPHY. DIÁMETRO INTERNO </t>
    </r>
    <r>
      <rPr>
        <b/>
        <sz val="7"/>
        <color indexed="8"/>
        <rFont val="Calibri"/>
        <family val="2"/>
      </rPr>
      <t>8 MM</t>
    </r>
    <r>
      <rPr>
        <sz val="7"/>
        <color indexed="8"/>
        <rFont val="Calibri"/>
        <family val="2"/>
      </rPr>
      <t xml:space="preserve"> CALIBRE </t>
    </r>
    <r>
      <rPr>
        <b/>
        <sz val="7"/>
        <color indexed="8"/>
        <rFont val="Calibri"/>
        <family val="2"/>
      </rPr>
      <t>32 FR</t>
    </r>
    <r>
      <rPr>
        <sz val="7"/>
        <color indexed="8"/>
        <rFont val="Calibri"/>
        <family val="2"/>
      </rPr>
      <t>. PIEZA.</t>
    </r>
  </si>
  <si>
    <r>
      <t xml:space="preserve">TUBO ENDOTRAQUEAL DE PLÁSTICO GRADO MÉDICO CON MARCA RADIOPACA, ESTÉRIL DESECHABLE CON GLOBO DE ALTO VOLUMEN Y BAJA PRESIÓN, INCLUYE UNA VÁLVULA, UN CONECTOR Y UNA ESCALA EN MM PARA DETERMINAR LA PROFUNDIDAD DE LA COLOCACIÓN DEL TUBO. CON ORIFICIO. TIPO MURPHY. EMPAQUE INDIVIDUAL. DIÁMETRO INTERNO </t>
    </r>
    <r>
      <rPr>
        <b/>
        <sz val="7"/>
        <color indexed="8"/>
        <rFont val="Calibri"/>
        <family val="2"/>
      </rPr>
      <t>7MM</t>
    </r>
    <r>
      <rPr>
        <sz val="7"/>
        <color indexed="8"/>
        <rFont val="Calibri"/>
        <family val="2"/>
      </rPr>
      <t xml:space="preserve"> CALIBRE </t>
    </r>
    <r>
      <rPr>
        <b/>
        <sz val="7"/>
        <color indexed="8"/>
        <rFont val="Calibri"/>
        <family val="2"/>
      </rPr>
      <t>28 FR</t>
    </r>
    <r>
      <rPr>
        <sz val="7"/>
        <color indexed="8"/>
        <rFont val="Calibri"/>
        <family val="2"/>
      </rPr>
      <t>. PIEZA.</t>
    </r>
  </si>
  <si>
    <r>
      <t xml:space="preserve">TUBO PARA CANALIZACIÓN DE LATEX NATURAL; OPACO A LOS RAYOS X LONGITUD DE 45 CM. DIAMETRO 12.7 MM. </t>
    </r>
    <r>
      <rPr>
        <b/>
        <sz val="7"/>
        <rFont val="Calibri"/>
        <family val="2"/>
      </rPr>
      <t>"1/2"</t>
    </r>
    <r>
      <rPr>
        <sz val="7"/>
        <rFont val="Calibri"/>
        <family val="2"/>
      </rPr>
      <t xml:space="preserve">. </t>
    </r>
  </si>
  <si>
    <r>
      <t xml:space="preserve">ESPONJAS NEUROQUIRURGICAS DE ALGODON PRENSADO O RAYON NO TEJIDO, CON MARCA RADIOPACA ESTERILES. MEDIDAS DE </t>
    </r>
    <r>
      <rPr>
        <b/>
        <sz val="7"/>
        <rFont val="Calibri"/>
        <family val="2"/>
      </rPr>
      <t>2.54 X 7.62 CM.</t>
    </r>
    <r>
      <rPr>
        <sz val="7"/>
        <rFont val="Calibri"/>
        <family val="2"/>
      </rPr>
      <t xml:space="preserve"> SOBRE CON 10.</t>
    </r>
  </si>
  <si>
    <r>
      <t xml:space="preserve">SONDA PARA ALIMENTACIÓN, DE PLÁSTICO TRANSPARENTE, ESTÉRIL Y DESECHABLE CON UN ORIFICIO EN EL EXTREMO PROXIMAL Y OTRO EN LOS PRIMEROS 2CM. LONGITUD 38.5 CM, CALIBRE </t>
    </r>
    <r>
      <rPr>
        <b/>
        <sz val="7"/>
        <rFont val="Calibri"/>
        <family val="2"/>
      </rPr>
      <t>8 FR</t>
    </r>
    <r>
      <rPr>
        <sz val="7"/>
        <rFont val="Calibri"/>
        <family val="2"/>
      </rPr>
      <t>. PIEZA</t>
    </r>
  </si>
  <si>
    <r>
      <t xml:space="preserve">CATETER PERMANENTE VENOSO CENTRAL </t>
    </r>
    <r>
      <rPr>
        <b/>
        <sz val="7"/>
        <color indexed="8"/>
        <rFont val="Calibri"/>
        <family val="2"/>
      </rPr>
      <t>DOS LUMEN</t>
    </r>
    <r>
      <rPr>
        <sz val="7"/>
        <color indexed="8"/>
        <rFont val="Calibri"/>
        <family val="2"/>
      </rPr>
      <t xml:space="preserve"> 7FR X 8"(20CM) DE POLIURETANO RADIOPACO. ABRAZADERAS DE EXTENSION DE LA LINEA, GORRAS EN LUGAR DE LA INYECCION. KIT ACCESORIOS: GUIA PUNTA “J”, PINZA DE CATETER, AGUJA INTRODUCTORA JERINGA 5 ML, TEJIDO DILATADOR</t>
    </r>
  </si>
  <si>
    <r>
      <t>CATETER PERMANENTE VENOSO CENTRAL</t>
    </r>
    <r>
      <rPr>
        <b/>
        <sz val="7"/>
        <color indexed="8"/>
        <rFont val="Calibri"/>
        <family val="2"/>
      </rPr>
      <t xml:space="preserve"> TRILUMEN</t>
    </r>
    <r>
      <rPr>
        <sz val="7"/>
        <color indexed="8"/>
        <rFont val="Calibri"/>
        <family val="2"/>
      </rPr>
      <t xml:space="preserve"> 7FR X 8"(20CM) DE POLIURETANO RADIOPACO. ABRAZADERAS DE EXTENSION DE LA LINEA, GORRAS EN LUGAR DE LA INYECCION. KIT ACCESORIOS: GUIA PUNTA “J”, PINZA DE CATETER, AGUJA INTRODUCTORA JERINGA 5 ML, TEJIDO DILATADOR</t>
    </r>
  </si>
  <si>
    <r>
      <t xml:space="preserve">INTRODUCTOR PERCUTANEO CON GUIA ESTÉRIL DESECHABLE CON CAMISA NO. </t>
    </r>
    <r>
      <rPr>
        <b/>
        <sz val="7"/>
        <rFont val="Calibri"/>
        <family val="2"/>
      </rPr>
      <t>8 FR</t>
    </r>
    <r>
      <rPr>
        <sz val="7"/>
        <rFont val="Calibri"/>
        <family val="2"/>
      </rPr>
      <t>. PIEZA</t>
    </r>
  </si>
  <si>
    <r>
      <t xml:space="preserve">SUTURA ACIDO POLIGLICÓLICO CALIBRE </t>
    </r>
    <r>
      <rPr>
        <b/>
        <sz val="7"/>
        <color indexed="8"/>
        <rFont val="Calibri"/>
        <family val="2"/>
      </rPr>
      <t>1</t>
    </r>
    <r>
      <rPr>
        <sz val="7"/>
        <color indexed="8"/>
        <rFont val="Calibri"/>
        <family val="2"/>
      </rPr>
      <t xml:space="preserve">, CON AGUJA AHUSADA DE </t>
    </r>
    <r>
      <rPr>
        <b/>
        <sz val="7"/>
        <color indexed="8"/>
        <rFont val="Calibri"/>
        <family val="2"/>
      </rPr>
      <t>35-37MM</t>
    </r>
    <r>
      <rPr>
        <sz val="7"/>
        <color indexed="8"/>
        <rFont val="Calibri"/>
        <family val="2"/>
      </rPr>
      <t>, 1/2 CÍCULO, LONGITUD DE LA HEBRA 75CM, VIOLETA TRENZADA, ABSORBIBLE, SINTETICA</t>
    </r>
  </si>
  <si>
    <r>
      <t>SUTURA POLIPROPILENO (MONOFILAMENTO), CAL.</t>
    </r>
    <r>
      <rPr>
        <b/>
        <sz val="7"/>
        <rFont val="Calibri"/>
        <family val="2"/>
      </rPr>
      <t xml:space="preserve"> 6-0</t>
    </r>
    <r>
      <rPr>
        <sz val="7"/>
        <rFont val="Calibri"/>
        <family val="2"/>
      </rPr>
      <t xml:space="preserve">, 3/8 CIRCULO DOBLE AGUJA CARDIOVASCULAR </t>
    </r>
    <r>
      <rPr>
        <b/>
        <sz val="7"/>
        <rFont val="Calibri"/>
        <family val="2"/>
      </rPr>
      <t>12-13MM</t>
    </r>
    <r>
      <rPr>
        <sz val="7"/>
        <rFont val="Calibri"/>
        <family val="2"/>
      </rPr>
      <t>, LONGITUD DE LA HEBRA 75CM, NO ABSORBIBLE. PIEZA.</t>
    </r>
  </si>
  <si>
    <r>
      <t xml:space="preserve">MALLA PLANA DE MONOFILAMENTO DE POLIPROPILENO NO ABSORBIBLE. MEDIDA </t>
    </r>
    <r>
      <rPr>
        <b/>
        <sz val="7"/>
        <rFont val="Calibri"/>
        <family val="2"/>
      </rPr>
      <t>30 X 30 CMS</t>
    </r>
    <r>
      <rPr>
        <sz val="7"/>
        <rFont val="Calibri"/>
        <family val="2"/>
      </rPr>
      <t>. PIEZA.</t>
    </r>
  </si>
  <si>
    <r>
      <t>SONDAS GASTROINTESTINALES DESECHABLES CON MARCA OPACA A LOS RAYOS X MODELO LEVIN CAL.</t>
    </r>
    <r>
      <rPr>
        <b/>
        <sz val="7"/>
        <rFont val="Calibri"/>
        <family val="2"/>
      </rPr>
      <t xml:space="preserve"> 14 FR</t>
    </r>
    <r>
      <rPr>
        <sz val="7"/>
        <rFont val="Calibri"/>
        <family val="2"/>
      </rPr>
      <t>. PIEZA</t>
    </r>
  </si>
  <si>
    <r>
      <t xml:space="preserve">SONDAS GASTROINTESTINALES DESECHABLES CON MARCA OPACA A LOS RAYOS X MODELO LEVIN CAL. </t>
    </r>
    <r>
      <rPr>
        <b/>
        <sz val="7"/>
        <rFont val="Calibri"/>
        <family val="2"/>
      </rPr>
      <t>16 FR</t>
    </r>
    <r>
      <rPr>
        <sz val="7"/>
        <rFont val="Calibri"/>
        <family val="2"/>
      </rPr>
      <t>. PIEZA</t>
    </r>
  </si>
  <si>
    <r>
      <t xml:space="preserve">SONDAS GASTROINTESTINALES DESECHABLES CON MARCA OPACA A LOS RAYOS X MODELO LEVIN CAL. </t>
    </r>
    <r>
      <rPr>
        <b/>
        <sz val="7"/>
        <color indexed="8"/>
        <rFont val="Calibri"/>
        <family val="2"/>
      </rPr>
      <t>18 FR</t>
    </r>
    <r>
      <rPr>
        <sz val="7"/>
        <color indexed="8"/>
        <rFont val="Calibri"/>
        <family val="2"/>
      </rPr>
      <t>. PIEZA</t>
    </r>
  </si>
  <si>
    <r>
      <t>SUTURA CATGUT CROMICO, CALIBRE</t>
    </r>
    <r>
      <rPr>
        <b/>
        <sz val="7"/>
        <color indexed="8"/>
        <rFont val="Calibri"/>
        <family val="2"/>
      </rPr>
      <t xml:space="preserve"> 2-0</t>
    </r>
    <r>
      <rPr>
        <sz val="7"/>
        <color indexed="8"/>
        <rFont val="Calibri"/>
        <family val="2"/>
      </rPr>
      <t xml:space="preserve">, AGUJA 1/2 CIRCULO AHUSADA </t>
    </r>
    <r>
      <rPr>
        <b/>
        <sz val="7"/>
        <color indexed="8"/>
        <rFont val="Calibri"/>
        <family val="2"/>
      </rPr>
      <t>24-27 MM</t>
    </r>
    <r>
      <rPr>
        <sz val="7"/>
        <color indexed="8"/>
        <rFont val="Calibri"/>
        <family val="2"/>
      </rPr>
      <t>, LONGITUD DE LA HEBRA 75CM, ABSORBIBLE. PIEZA</t>
    </r>
  </si>
  <si>
    <r>
      <t xml:space="preserve">SUTURA DE POLIPROPILENO (MONOFILAMENTO), CAL. </t>
    </r>
    <r>
      <rPr>
        <b/>
        <sz val="7"/>
        <rFont val="Calibri"/>
        <family val="2"/>
      </rPr>
      <t>2-0</t>
    </r>
    <r>
      <rPr>
        <sz val="7"/>
        <rFont val="Calibri"/>
        <family val="2"/>
      </rPr>
      <t xml:space="preserve">, 1/2 CIRCULO DOBLE AGUJA AHUSADA CARDIOVASCULAR </t>
    </r>
    <r>
      <rPr>
        <b/>
        <sz val="7"/>
        <rFont val="Calibri"/>
        <family val="2"/>
      </rPr>
      <t>16MM</t>
    </r>
    <r>
      <rPr>
        <sz val="7"/>
        <rFont val="Calibri"/>
        <family val="2"/>
      </rPr>
      <t>, LONGITUD DE LA HEBRA 90CM., NO ABSORBIBLE.</t>
    </r>
  </si>
  <si>
    <r>
      <t>SUTURA NYLON, CALIBRE</t>
    </r>
    <r>
      <rPr>
        <b/>
        <sz val="7"/>
        <color indexed="8"/>
        <rFont val="Calibri"/>
        <family val="2"/>
      </rPr>
      <t xml:space="preserve"> 5-0</t>
    </r>
    <r>
      <rPr>
        <sz val="7"/>
        <color indexed="8"/>
        <rFont val="Calibri"/>
        <family val="2"/>
      </rPr>
      <t xml:space="preserve">, AGUJA 1/2 CIRCULO REVERSO CORTANTE </t>
    </r>
    <r>
      <rPr>
        <b/>
        <sz val="7"/>
        <color indexed="8"/>
        <rFont val="Calibri"/>
        <family val="2"/>
      </rPr>
      <t>12MM</t>
    </r>
    <r>
      <rPr>
        <sz val="7"/>
        <color indexed="8"/>
        <rFont val="Calibri"/>
        <family val="2"/>
      </rPr>
      <t>, LONGITUD DE LA HEBRA 45CM, NO ABSORBIBLE.</t>
    </r>
  </si>
  <si>
    <r>
      <t>SUTURA POLIPROPILENO (MONOFILAMENTO), CAL.</t>
    </r>
    <r>
      <rPr>
        <b/>
        <sz val="7"/>
        <rFont val="Calibri"/>
        <family val="2"/>
      </rPr>
      <t xml:space="preserve"> 3-0</t>
    </r>
    <r>
      <rPr>
        <sz val="7"/>
        <rFont val="Calibri"/>
        <family val="2"/>
      </rPr>
      <t xml:space="preserve">, 1/2 CIRCULO DOBLE AGUJA AHUSADA </t>
    </r>
    <r>
      <rPr>
        <b/>
        <sz val="7"/>
        <rFont val="Calibri"/>
        <family val="2"/>
      </rPr>
      <t>25MM</t>
    </r>
    <r>
      <rPr>
        <sz val="7"/>
        <rFont val="Calibri"/>
        <family val="2"/>
      </rPr>
      <t>, LONGITUD DE LA HEBRA 90CM, NO ABSORBIBLE. PIEZA.</t>
    </r>
  </si>
  <si>
    <r>
      <t>AGUJA PARA RAQUIANESTESIA DE ACERO INOXIDABLE CON MANDRIL, ESTERIL Y DESECHABLE. TIPO QUINCKE. MEDIDAS: CALIBRE DE</t>
    </r>
    <r>
      <rPr>
        <b/>
        <sz val="7"/>
        <color indexed="8"/>
        <rFont val="Calibri"/>
        <family val="2"/>
      </rPr>
      <t xml:space="preserve"> 21 G X 7.5 A 8.8 CM</t>
    </r>
    <r>
      <rPr>
        <sz val="7"/>
        <color indexed="8"/>
        <rFont val="Calibri"/>
        <family val="2"/>
      </rPr>
      <t xml:space="preserve"> DE LONGITUD.</t>
    </r>
  </si>
  <si>
    <r>
      <t>AGUJA TIPO HUBER (GRIPPER) ANGULADA A 90°, DE ACERO INOXIDABLE, CON EXTENSION Y PINZA DE CONTROL DE FLUJO. CALIBRE</t>
    </r>
    <r>
      <rPr>
        <b/>
        <sz val="7"/>
        <color indexed="8"/>
        <rFont val="Calibri"/>
        <family val="2"/>
      </rPr>
      <t xml:space="preserve"> 19 G., LONGITUD 19 CM</t>
    </r>
  </si>
  <si>
    <r>
      <t>AGUJA TIPO HUBER (GRIPPER) ANGULADA A 90°, DE ACERO INOXIDABLE, CON EXTENSION Y PINZA DE CONTROL DE FLUJO. CALIBRE</t>
    </r>
    <r>
      <rPr>
        <b/>
        <sz val="7"/>
        <color indexed="8"/>
        <rFont val="Calibri"/>
        <family val="2"/>
      </rPr>
      <t xml:space="preserve"> 20 G., LONGITUD 19 CM</t>
    </r>
  </si>
  <si>
    <r>
      <t xml:space="preserve">MALLA MONOFILAMENTO POLIPROPILENO NO REABSORBIBLE PLANA </t>
    </r>
    <r>
      <rPr>
        <b/>
        <sz val="7"/>
        <rFont val="Calibri"/>
        <family val="2"/>
      </rPr>
      <t>15 CMX 15 CM</t>
    </r>
    <r>
      <rPr>
        <sz val="7"/>
        <rFont val="Calibri"/>
        <family val="2"/>
      </rPr>
      <t>.</t>
    </r>
  </si>
  <si>
    <r>
      <t>SUTURA ACIDO POLIGLICOLICO CALIBRE</t>
    </r>
    <r>
      <rPr>
        <b/>
        <sz val="7"/>
        <color indexed="8"/>
        <rFont val="Calibri"/>
        <family val="2"/>
      </rPr>
      <t xml:space="preserve"> 1,</t>
    </r>
    <r>
      <rPr>
        <sz val="7"/>
        <color indexed="8"/>
        <rFont val="Calibri"/>
        <family val="2"/>
      </rPr>
      <t xml:space="preserve"> AGUJA DE 1/2 CIRCULO AHUSADA REGULAR PUNTA CONICA </t>
    </r>
    <r>
      <rPr>
        <b/>
        <sz val="7"/>
        <color indexed="8"/>
        <rFont val="Calibri"/>
        <family val="2"/>
      </rPr>
      <t>24-27MM</t>
    </r>
    <r>
      <rPr>
        <sz val="7"/>
        <color indexed="8"/>
        <rFont val="Calibri"/>
        <family val="2"/>
      </rPr>
      <t>, LONGITUD DE LA HEBRA</t>
    </r>
    <r>
      <rPr>
        <b/>
        <sz val="7"/>
        <color indexed="8"/>
        <rFont val="Calibri"/>
        <family val="2"/>
      </rPr>
      <t xml:space="preserve"> 75CM</t>
    </r>
    <r>
      <rPr>
        <sz val="7"/>
        <color indexed="8"/>
        <rFont val="Calibri"/>
        <family val="2"/>
      </rPr>
      <t>, VIOLETA, TRENZADA, ABSORBIBLE.</t>
    </r>
  </si>
  <si>
    <r>
      <t xml:space="preserve">SUTURA ACIDO POLIGLICOLICO, CALIBRE </t>
    </r>
    <r>
      <rPr>
        <b/>
        <sz val="7"/>
        <color indexed="8"/>
        <rFont val="Calibri"/>
        <family val="2"/>
      </rPr>
      <t>2-0</t>
    </r>
    <r>
      <rPr>
        <sz val="7"/>
        <color indexed="8"/>
        <rFont val="Calibri"/>
        <family val="2"/>
      </rPr>
      <t xml:space="preserve">, AGUJA 1/2 CIRCULO AHUSADA </t>
    </r>
    <r>
      <rPr>
        <b/>
        <sz val="7"/>
        <color indexed="8"/>
        <rFont val="Calibri"/>
        <family val="2"/>
      </rPr>
      <t>24-27 MM</t>
    </r>
    <r>
      <rPr>
        <sz val="7"/>
        <color indexed="8"/>
        <rFont val="Calibri"/>
        <family val="2"/>
      </rPr>
      <t>, LONGITUD DE LA HEBRA70-75CM, ABSORBIBLE.</t>
    </r>
  </si>
  <si>
    <r>
      <t xml:space="preserve">SUTURA MONOFILAMENTO DE POLIPROPILENO CAL. </t>
    </r>
    <r>
      <rPr>
        <b/>
        <sz val="7"/>
        <rFont val="Calibri"/>
        <family val="2"/>
      </rPr>
      <t>5-0</t>
    </r>
    <r>
      <rPr>
        <sz val="7"/>
        <rFont val="Calibri"/>
        <family val="2"/>
      </rPr>
      <t xml:space="preserve">. DOBLE AGUJA AHUSADA DE </t>
    </r>
    <r>
      <rPr>
        <b/>
        <sz val="7"/>
        <rFont val="Calibri"/>
        <family val="2"/>
      </rPr>
      <t>15 A 17MM</t>
    </r>
    <r>
      <rPr>
        <sz val="7"/>
        <rFont val="Calibri"/>
        <family val="2"/>
      </rPr>
      <t>. LONGITUD DE LA HEBRA 75 CMS. NO ABSORBIBLE. PIEZA.</t>
    </r>
  </si>
  <si>
    <r>
      <t>SUTURA POLÍMERO DE GLICOMERO (GLYCOMER) CALIBRE</t>
    </r>
    <r>
      <rPr>
        <b/>
        <sz val="7"/>
        <color indexed="8"/>
        <rFont val="Calibri"/>
        <family val="2"/>
      </rPr>
      <t xml:space="preserve"> 1</t>
    </r>
    <r>
      <rPr>
        <sz val="7"/>
        <color indexed="8"/>
        <rFont val="Calibri"/>
        <family val="2"/>
      </rPr>
      <t>, AGUJA AHUSADA 1/2 CIRCULO 35-37MM, LONGITUD DE LA HEBRA 75CM, ABSORBIBLE.</t>
    </r>
  </si>
  <si>
    <r>
      <t xml:space="preserve">SUTURA. PDSII POLYDIOXANONA, CALIBRE. </t>
    </r>
    <r>
      <rPr>
        <b/>
        <sz val="7"/>
        <color indexed="8"/>
        <rFont val="Calibri"/>
        <family val="2"/>
      </rPr>
      <t>4-0</t>
    </r>
    <r>
      <rPr>
        <sz val="7"/>
        <color indexed="8"/>
        <rFont val="Calibri"/>
        <family val="2"/>
      </rPr>
      <t xml:space="preserve">, AGUJA 1/2 CIRCULO AHUSADA DE </t>
    </r>
    <r>
      <rPr>
        <b/>
        <sz val="7"/>
        <color indexed="8"/>
        <rFont val="Calibri"/>
        <family val="2"/>
      </rPr>
      <t>24-27 MM</t>
    </r>
    <r>
      <rPr>
        <sz val="7"/>
        <color indexed="8"/>
        <rFont val="Calibri"/>
        <family val="2"/>
      </rPr>
      <t>, LONGITUD DE LA HERA 70 CM. ABSORBIBLE.</t>
    </r>
  </si>
  <si>
    <r>
      <t xml:space="preserve">APÓSITO TRANSPARENTE, MICROPOROSO, AUTOADHERIBLE, ESTÉRIL Y DESECHABLE. MEDIDAS: </t>
    </r>
    <r>
      <rPr>
        <b/>
        <sz val="7"/>
        <rFont val="Calibri"/>
        <family val="2"/>
      </rPr>
      <t>10 CM X 25 CM.</t>
    </r>
    <r>
      <rPr>
        <sz val="7"/>
        <rFont val="Calibri"/>
        <family val="2"/>
      </rPr>
      <t xml:space="preserve"> CAJA CON 20 PIEZAS</t>
    </r>
  </si>
  <si>
    <r>
      <t xml:space="preserve">CAMPO QUIRÚRGICO IMPREGNADO CON IODOPOVIDONA EN UNA DE SUS CARAS, ESTÉRIL Y DESECHABLE, EN EMPAQUE INDIVIDUAL. MEDIDAS: </t>
    </r>
    <r>
      <rPr>
        <b/>
        <sz val="7"/>
        <color indexed="8"/>
        <rFont val="Calibri"/>
        <family val="2"/>
      </rPr>
      <t>34 X 35 CM</t>
    </r>
  </si>
  <si>
    <r>
      <t xml:space="preserve">CAMPO QUIRURGICO DE POLIPROPILENO ESTÉRILY DESECHABLE. MEDIDAS: </t>
    </r>
    <r>
      <rPr>
        <b/>
        <sz val="7"/>
        <color indexed="8"/>
        <rFont val="Calibri"/>
        <family val="2"/>
      </rPr>
      <t>90-100 X 90-100 CM.</t>
    </r>
    <r>
      <rPr>
        <sz val="7"/>
        <color indexed="8"/>
        <rFont val="Calibri"/>
        <family val="2"/>
      </rPr>
      <t xml:space="preserve"> EMPAQUE INDIVIDUAL.</t>
    </r>
  </si>
  <si>
    <r>
      <t xml:space="preserve">CATÉTER PARA VENOCLISIS DE POLITETRAFLUORETILENO Ò POLIURETANO RADIOPACO, CON AGUJA. CALIBRE </t>
    </r>
    <r>
      <rPr>
        <b/>
        <sz val="7"/>
        <color indexed="8"/>
        <rFont val="Calibri"/>
        <family val="2"/>
      </rPr>
      <t>24 G X 3/4" (20 MM).</t>
    </r>
    <r>
      <rPr>
        <sz val="7"/>
        <color indexed="8"/>
        <rFont val="Calibri"/>
        <family val="2"/>
      </rPr>
      <t xml:space="preserve"> CAJA CON 50 PIEZAS.</t>
    </r>
  </si>
  <si>
    <r>
      <t xml:space="preserve">CATÉTER PARA VENOCLISIS DE POLITETRAFLUORETILENO Ò POLIURETANO RADIOPACO, CON AGUJA. CALIBRE </t>
    </r>
    <r>
      <rPr>
        <b/>
        <sz val="7"/>
        <color indexed="8"/>
        <rFont val="Calibri"/>
        <family val="2"/>
      </rPr>
      <t>18 G X 1" (25 MM).</t>
    </r>
    <r>
      <rPr>
        <sz val="7"/>
        <color indexed="8"/>
        <rFont val="Calibri"/>
        <family val="2"/>
      </rPr>
      <t xml:space="preserve"> CAJA CON 50 PIEZAS.</t>
    </r>
  </si>
  <si>
    <r>
      <t xml:space="preserve">SONDA PARA ALIMENTACIÓN, DE PLÁSTICO TRANSPARENTE, ESTÉRIL Y DESECHABLE CON UN ORIFICIO EN EL EXTREMO PROXIMAL Y OTRO EN LOS PRIMEROS 2CM. TAMAÑO PREMATUROS, LONGITUD 38.5 CM, CALIBRE </t>
    </r>
    <r>
      <rPr>
        <b/>
        <sz val="7"/>
        <rFont val="Calibri"/>
        <family val="2"/>
      </rPr>
      <t>5 FR</t>
    </r>
    <r>
      <rPr>
        <sz val="7"/>
        <rFont val="Calibri"/>
        <family val="2"/>
      </rPr>
      <t>. PIEZA</t>
    </r>
  </si>
  <si>
    <r>
      <t xml:space="preserve">APLICADOR DE </t>
    </r>
    <r>
      <rPr>
        <b/>
        <sz val="7"/>
        <color indexed="8"/>
        <rFont val="Calibri"/>
        <family val="2"/>
      </rPr>
      <t>10.5 ML</t>
    </r>
    <r>
      <rPr>
        <sz val="7"/>
        <color indexed="8"/>
        <rFont val="Calibri"/>
        <family val="2"/>
      </rPr>
      <t xml:space="preserve"> CON SOLUCION DE GLUCONATO DE CLORHEXIDINA AL 2% Y ALCOHOL ISOPROPILICO AL 70%, CON TINTE NARANJA. EMPAQUE INDIVIDUAL, ESTERIL Y DESECHABLE. CAJA CON 25 PIEZAS</t>
    </r>
  </si>
  <si>
    <r>
      <t>TELA ADHESIVA DE ACETATO CON ADHESIVO EN UNA DE SUS CARAS LONGITUD 10 M. X</t>
    </r>
    <r>
      <rPr>
        <b/>
        <sz val="7"/>
        <color indexed="8"/>
        <rFont val="Calibri"/>
        <family val="2"/>
      </rPr>
      <t xml:space="preserve"> 2.50 CM</t>
    </r>
    <r>
      <rPr>
        <sz val="7"/>
        <color indexed="8"/>
        <rFont val="Calibri"/>
        <family val="2"/>
      </rPr>
      <t>. PAQUETE CON 12 PIEZAS</t>
    </r>
  </si>
  <si>
    <r>
      <t xml:space="preserve">MASCARILLA DE </t>
    </r>
    <r>
      <rPr>
        <b/>
        <sz val="7"/>
        <rFont val="Calibri"/>
        <family val="2"/>
      </rPr>
      <t xml:space="preserve">TRAQUEOTOMÍA </t>
    </r>
    <r>
      <rPr>
        <sz val="7"/>
        <rFont val="Calibri"/>
        <family val="2"/>
      </rPr>
      <t xml:space="preserve">ADULTO. CON BANDA ELÁSTICA, BROCHES Y </t>
    </r>
    <r>
      <rPr>
        <b/>
        <sz val="7"/>
        <rFont val="Calibri"/>
        <family val="2"/>
      </rPr>
      <t xml:space="preserve">CONECTOR ROTATORIO </t>
    </r>
    <r>
      <rPr>
        <sz val="7"/>
        <rFont val="Calibri"/>
        <family val="2"/>
      </rPr>
      <t>ARTICULADO SIN EXTENSIÓN DE OXIGENO</t>
    </r>
  </si>
  <si>
    <r>
      <t>MASCARILLA LARINGEA S/ALMA A.C L No.</t>
    </r>
    <r>
      <rPr>
        <b/>
        <sz val="7"/>
        <rFont val="Calibri"/>
        <family val="2"/>
      </rPr>
      <t>05</t>
    </r>
    <r>
      <rPr>
        <sz val="7"/>
        <rFont val="Calibri"/>
        <family val="2"/>
      </rPr>
      <t xml:space="preserve"> </t>
    </r>
  </si>
  <si>
    <r>
      <t xml:space="preserve">MASCARILLA LARINGEA SIN ALMA ACERO DEL </t>
    </r>
    <r>
      <rPr>
        <b/>
        <sz val="7"/>
        <rFont val="Calibri"/>
        <family val="2"/>
      </rPr>
      <t>No 3</t>
    </r>
    <r>
      <rPr>
        <sz val="7"/>
        <rFont val="Calibri"/>
        <family val="2"/>
      </rPr>
      <t xml:space="preserve"> </t>
    </r>
  </si>
  <si>
    <r>
      <t xml:space="preserve">MASCARILLA LARINGEA SIN ALMA DE ACERO DEL </t>
    </r>
    <r>
      <rPr>
        <b/>
        <sz val="7"/>
        <rFont val="Calibri"/>
        <family val="2"/>
      </rPr>
      <t>No. 4</t>
    </r>
  </si>
  <si>
    <r>
      <t xml:space="preserve">AGUJA HIPODÉRMICA CON PABELLON LUER LOCK HEMBRA DE PLASTICO, DE3SECHABLE, ESTÉRIL. MEDIDAS: CALIBRE </t>
    </r>
    <r>
      <rPr>
        <b/>
        <sz val="7"/>
        <rFont val="Calibri"/>
        <family val="2"/>
      </rPr>
      <t xml:space="preserve">25 G LONGITUD 16 MM </t>
    </r>
    <r>
      <rPr>
        <sz val="7"/>
        <rFont val="Calibri"/>
        <family val="2"/>
      </rPr>
      <t xml:space="preserve">CAJA CON 100 PIEZAS </t>
    </r>
  </si>
  <si>
    <r>
      <t xml:space="preserve">AGUJA HIPODÉRMICA CON PABELLÓN LUER-LOCK HEMBRA DE PLÁSTICO, DESECHABLE, ESTÉRIL. MEDIDAS: CALIBRE </t>
    </r>
    <r>
      <rPr>
        <b/>
        <sz val="7"/>
        <rFont val="Calibri"/>
        <family val="2"/>
      </rPr>
      <t>21G, LONGITUD 32MM</t>
    </r>
  </si>
  <si>
    <r>
      <t xml:space="preserve">AGUJA HIPODÉRMICA CON PABELLÓN LUER-LOCK HEMBRA DE PLÁSTICO, DESECHABLE, ESTÉRIL. MEDIDAS: CALIBRE </t>
    </r>
    <r>
      <rPr>
        <b/>
        <sz val="7"/>
        <rFont val="Calibri"/>
        <family val="2"/>
      </rPr>
      <t>22G, LONGITUD 32MM</t>
    </r>
    <r>
      <rPr>
        <sz val="7"/>
        <rFont val="Calibri"/>
        <family val="2"/>
      </rPr>
      <t>. CAJA CON 100 PIEZAS</t>
    </r>
  </si>
  <si>
    <r>
      <t xml:space="preserve">JERINGA DE PLÁSTICO, SIN AGUJA CON PIVOTE TIPO LUER LOCK, ESTÉRILES Y DESECHABLES. CAPACIDAD DE </t>
    </r>
    <r>
      <rPr>
        <b/>
        <sz val="7"/>
        <rFont val="Calibri"/>
        <family val="2"/>
      </rPr>
      <t>20 ML</t>
    </r>
    <r>
      <rPr>
        <sz val="7"/>
        <rFont val="Calibri"/>
        <family val="2"/>
      </rPr>
      <t xml:space="preserve"> ESCALA GRADUADA EN ML CON DIVISIONES DE 5.0 Y SUBDIVISIONES DE 0.1 ML. CAJA CON 50 PIEZAS.</t>
    </r>
  </si>
  <si>
    <t>LICITACION No. LA-012NBR001-I30-2014</t>
  </si>
  <si>
    <t>COMPRAS 2015 (MATERIAL DE CURACIÓN)</t>
  </si>
  <si>
    <r>
      <t>EQUIPO DE VENOCLISIS CONVENCIONAL, SIN AGUJA, DESECHABLE, ESTERILIZADO Y LIBRE DE PIRÓGENOS. ELABORADO CON MATERIALES PLÁSTICOS GRADO MÉDICO.</t>
    </r>
    <r>
      <rPr>
        <b/>
        <sz val="9"/>
        <color indexed="8"/>
        <rFont val="Calibri"/>
        <family val="2"/>
      </rPr>
      <t xml:space="preserve"> MICRO GOTERO. </t>
    </r>
    <r>
      <rPr>
        <sz val="9"/>
        <color indexed="8"/>
        <rFont val="Calibri"/>
        <family val="2"/>
      </rPr>
      <t>PIEZA.</t>
    </r>
  </si>
  <si>
    <r>
      <t xml:space="preserve">LLAVE DE </t>
    </r>
    <r>
      <rPr>
        <b/>
        <sz val="9"/>
        <rFont val="Calibri"/>
        <family val="2"/>
      </rPr>
      <t>4 VÍAS</t>
    </r>
    <r>
      <rPr>
        <sz val="9"/>
        <rFont val="Calibri"/>
        <family val="2"/>
      </rPr>
      <t xml:space="preserve"> CON TUBO DE EXTENSIÓN DE PLÁSTICO RÍGIDO O EQUIVALENTE. ESTÉRIL Y DESECHABLE, CON TUBO DE EXTENSIÓN DE CLORURO DE POLIVINILO DE 80 CM. DE LONGITUD. PIEZA</t>
    </r>
  </si>
  <si>
    <r>
      <t xml:space="preserve">LLAVE DE </t>
    </r>
    <r>
      <rPr>
        <b/>
        <sz val="9"/>
        <rFont val="Calibri"/>
        <family val="2"/>
      </rPr>
      <t>TRES VÍAS</t>
    </r>
    <r>
      <rPr>
        <sz val="9"/>
        <rFont val="Calibri"/>
        <family val="2"/>
      </rPr>
      <t xml:space="preserve"> SIN TUBO DE EXTENSIÓN RÍGIDO ESTÉRIL Y DESECHABLE.</t>
    </r>
  </si>
  <si>
    <t>PIJAMA CIRUJANO DESECHABLE MEDIANA. ELABORADA A BASE DE TELA NO TEJIDA SMS (POLIPROPILENO) IMPERMEABLE Y ANTIRREFLEJANTE 45 GR/M2 . CONTIENE UNA FILIPINA Y UN PANTALON. EN EMPAQUE INDIVIDUAL</t>
  </si>
  <si>
    <r>
      <t xml:space="preserve">AGUJA HIPODÉRMICA CON PABELLON LUER LOCK HEMBRA DE PLASTICO, DE3SECHABLE, ESTÉRIL. MEDIDAS: CALIBRE </t>
    </r>
    <r>
      <rPr>
        <b/>
        <sz val="9"/>
        <rFont val="Calibri"/>
        <family val="2"/>
      </rPr>
      <t xml:space="preserve">25 G LONGITUD 16 MM </t>
    </r>
    <r>
      <rPr>
        <sz val="9"/>
        <rFont val="Calibri"/>
        <family val="2"/>
      </rPr>
      <t xml:space="preserve">CAJA CON 100 PIEZAS </t>
    </r>
  </si>
  <si>
    <t>APLICADORES DE MADERA CON ALGODÓN. PAQUETE CON 150 PIEZAS</t>
  </si>
  <si>
    <r>
      <t xml:space="preserve">JERINGA DE PLÁSTICO, SIN AGUJA CON PIVOTE TIPO LUER LOCK, ESTÉRILES Y DESECHABLES. CAPACIDAD DE </t>
    </r>
    <r>
      <rPr>
        <b/>
        <sz val="9"/>
        <rFont val="Calibri"/>
        <family val="2"/>
      </rPr>
      <t>20 ML</t>
    </r>
    <r>
      <rPr>
        <sz val="9"/>
        <rFont val="Calibri"/>
        <family val="2"/>
      </rPr>
      <t xml:space="preserve"> ESCALA GRADUADA EN ML CON DIVISIONES DE 5.0 Y SUBDIVISIONES DE 0.1 ML. CAJA CON 50 PIEZAS.</t>
    </r>
  </si>
  <si>
    <r>
      <t xml:space="preserve">CATETER DE EMBOLECTOMÍA ARTERIAL, ESTERIL Y DESECHABLE, TIPO FOGARTY, CON CAPACIDAD MAXIMA DE INFLADO DE BALÓN DE 0.2ML. CALIBRE </t>
    </r>
    <r>
      <rPr>
        <b/>
        <sz val="9"/>
        <color indexed="8"/>
        <rFont val="Calibri"/>
        <family val="2"/>
      </rPr>
      <t>4 FR</t>
    </r>
    <r>
      <rPr>
        <sz val="9"/>
        <color indexed="8"/>
        <rFont val="Calibri"/>
        <family val="2"/>
      </rPr>
      <t xml:space="preserve">. LONGITUD DE 80 CM. PIEZA. </t>
    </r>
  </si>
  <si>
    <r>
      <t>CATETER DE EMBOLECTOMÍA ARTERIAL, ESTERIL Y DESECHABLE, TIPO FOGARTY, CON CAPACIDAD MAXIMA DE INFLADO DE BALÓN DE 0.2ML. CALIBRE 6</t>
    </r>
    <r>
      <rPr>
        <b/>
        <sz val="9"/>
        <color indexed="8"/>
        <rFont val="Calibri"/>
        <family val="2"/>
      </rPr>
      <t xml:space="preserve"> FR</t>
    </r>
    <r>
      <rPr>
        <sz val="9"/>
        <color indexed="8"/>
        <rFont val="Calibri"/>
        <family val="2"/>
      </rPr>
      <t xml:space="preserve">. LONGITUD DE 80 CM. PIEZA. </t>
    </r>
  </si>
  <si>
    <r>
      <t xml:space="preserve">TUBO ENDOTRAQUEAL DE PLASTICO GRADO MÈDICO CON MARCA RADIOPACA, ESTÉRIL DESECHABLE CON GLOBO DE ALTO VOLUMEN Y BAJA PRESIÓN, INCLUYE UNA VÁLVULA Y UN CONECTOR. CON ORIFICIO TIPO MURPHY. DIÁMETRO INTERNO </t>
    </r>
    <r>
      <rPr>
        <b/>
        <sz val="9"/>
        <rFont val="Calibri"/>
        <family val="2"/>
      </rPr>
      <t>7.5 MM</t>
    </r>
    <r>
      <rPr>
        <sz val="9"/>
        <rFont val="Calibri"/>
        <family val="2"/>
      </rPr>
      <t xml:space="preserve"> CALIBRE</t>
    </r>
    <r>
      <rPr>
        <b/>
        <sz val="9"/>
        <rFont val="Calibri"/>
        <family val="2"/>
      </rPr>
      <t xml:space="preserve"> 30 FR</t>
    </r>
  </si>
  <si>
    <r>
      <t xml:space="preserve">TUBO ENDOTRAQUEAL DE PLASTICO GRADO MÈDICO CON MARCA RADIOPACA, ESTÉRIL DESECHABLE CON GLOBO DE ALTO VOLUMEN Y BAJA PRESIÓN, INCLUYE UNA VÁLVULA Y UN CONECTOR. CON ORIFICIO TIPO MURPHY. DIÁMETRO INTERNO </t>
    </r>
    <r>
      <rPr>
        <b/>
        <sz val="9"/>
        <color indexed="8"/>
        <rFont val="Calibri"/>
        <family val="2"/>
      </rPr>
      <t>8 MM</t>
    </r>
    <r>
      <rPr>
        <sz val="9"/>
        <color indexed="8"/>
        <rFont val="Calibri"/>
        <family val="2"/>
      </rPr>
      <t xml:space="preserve"> CALIBRE </t>
    </r>
    <r>
      <rPr>
        <b/>
        <sz val="9"/>
        <color indexed="8"/>
        <rFont val="Calibri"/>
        <family val="2"/>
      </rPr>
      <t>32 FR</t>
    </r>
    <r>
      <rPr>
        <sz val="9"/>
        <color indexed="8"/>
        <rFont val="Calibri"/>
        <family val="2"/>
      </rPr>
      <t>. PIEZA.</t>
    </r>
  </si>
  <si>
    <r>
      <t xml:space="preserve">TUBO PARA CANALIZACIÓN DE LATEX NATURAL; OPACO A LOS RAYOS X LONGITUD DE 45 CM. DIAMETRO 12.7 MM. </t>
    </r>
    <r>
      <rPr>
        <b/>
        <sz val="9"/>
        <rFont val="Calibri"/>
        <family val="2"/>
      </rPr>
      <t>"1/2"</t>
    </r>
    <r>
      <rPr>
        <sz val="9"/>
        <rFont val="Calibri"/>
        <family val="2"/>
      </rPr>
      <t xml:space="preserve">. </t>
    </r>
  </si>
  <si>
    <t>AGUA OXIGENADA EN CONCENTRACIÓN DEL 2.5-3.5%. ENVASE CON 480 ML</t>
  </si>
  <si>
    <t>ALGODÓN EN LÁMINA ENROLLADO Y PLISADO. PAQUETE CON 300 GRAMOS</t>
  </si>
  <si>
    <t>APOSITO ABSORBENTE A BASE DE ALGINATO DE CALCIO Y SODIO DE ORIGEN NATURAL. ESTERIL DE 9.0 CM +/- 2.0 CM X 10.0 +/- 2.0 CM. PIEZA</t>
  </si>
  <si>
    <t>DISPOSITIVO PARA LA FIJACIÓN DE TUBO ENDOTRAQUEAL CON BARRERA DE CARBOXIMETIL CELULOSA SÓDICA DISEÑADO PARA ASEGURAR TUBOS ENDOTRAQUEALES SIN LA NECESIDAD DE EMPLEAR CINTA ADHESIVA QUE PROTEGE LA PIEL DE IRRITACIÓN. PIEZAS</t>
  </si>
  <si>
    <t>EQUIPO DE VENOCLISIS PARA BOMBA DE INFUSIÓN DE PLÁSTICO GRADO MÉDICO, FOTOSENSIBLE A LA LUZ, ESTÉRIL, DESECHABLE, CONSTA DE BAYONETA, FILTRO DE AIRE, CÁMARA DE GOTEO CON MACROGOTERO, TUBO TRANSPORTADOR, MECANISMO REGULADOR DE FLUJO C/ DOS O MAS DISPOSITIVOS EN "Y" PARA INYECCIÓN, OBTURADOR DE TUBO TRANSPORTADOR, ADAPTADOR DE AGUJA, PROTECTORES DE BAYONETA Y ADAPTADOR.</t>
  </si>
  <si>
    <r>
      <t xml:space="preserve">EQUIPO PARA TRANSFUSIÓN CON FILTRO Y SIN AGUJA. ELABORADO CON MATERIALES PLÁSTICOS O LÁTEX FLEXIBLE, ATÓXICO, INERTE Y ANÉRGICO. CONSTA DE: PROTECTOR DE BAYONETA, PROTECTOR DEL CONECTOR MACHO, BAYONETA, CÁMARA DE GOTEO, FILTRO PARA SANGRE Y SUS COMPONENTES, TUBO TRANSPORTADOR, REGULADOR DE FLUJO Y CONECTOR MACHO. PIEZA. </t>
    </r>
    <r>
      <rPr>
        <b/>
        <sz val="9"/>
        <rFont val="Calibri"/>
        <family val="2"/>
      </rPr>
      <t>NOTA: EL LICITANTE GANADOR PROPORCIONARA EN COMODATO 10 TERMOS . MEDIDAS: 36 CM. DE ALTO X 64 CM. DE ANCHO X 33 DE FONDO DE COLOR ROJO. ROTULADOS CON LA SIGUIENTE LEYENDA:TRANSPORTA HEMODERIVADOS.</t>
    </r>
  </si>
  <si>
    <r>
      <t xml:space="preserve">ESPUMA DE ANTISÉPTICO DE CLORHEXIDINA AL 2-4% FRASCO DE 900 A 1000 ML. </t>
    </r>
    <r>
      <rPr>
        <b/>
        <sz val="9"/>
        <rFont val="Calibri"/>
        <family val="2"/>
      </rPr>
      <t>NOTA: EL LICITANTE GADADOR PROPORCIONARA 50 DESPACHADORES PARA EMPOTRAR EN MURO.</t>
    </r>
  </si>
  <si>
    <t>GEL CONDUCTOR PARA ESTUDIOS DE RADIOLOGIA E IMAGEN, AGENTE ACUOSO PARA ULTRASONIDO Y PROCEDIMIENTOS ELECTROMEDICOS COMPUESTO: A BASE DE PROPANODIOL, TRIETANOLAMINA USP Y AGUA PURIFICADA LTRASONIDO. FRASCO DE 250 ML.</t>
  </si>
  <si>
    <r>
      <t xml:space="preserve">JERINGA DE PLÁSTICO CON AGUJA ESTÉRIL Y DESECHABLE, CAPACIDAD DE </t>
    </r>
    <r>
      <rPr>
        <b/>
        <sz val="9"/>
        <rFont val="Calibri"/>
        <family val="2"/>
      </rPr>
      <t>10 ML.</t>
    </r>
    <r>
      <rPr>
        <sz val="9"/>
        <rFont val="Calibri"/>
        <family val="2"/>
      </rPr>
      <t xml:space="preserve"> ESCALA GRADUADA EN ML. CON DIVISIONES DE 1 ML. Y SUBDIVISIONES DE 0.2 ML. CON AGUJA DE 32-38 MM. X 20 G. DE LONG. CAJA CON 100 PIEZAS</t>
    </r>
  </si>
  <si>
    <r>
      <t>JERINGA DE PLÁSTICO CON AGUJA ESTÉRIL Y DESECHABLE, CAPACIDAD DE</t>
    </r>
    <r>
      <rPr>
        <b/>
        <sz val="9"/>
        <rFont val="Calibri"/>
        <family val="2"/>
      </rPr>
      <t xml:space="preserve"> 5 ML</t>
    </r>
    <r>
      <rPr>
        <sz val="9"/>
        <rFont val="Calibri"/>
        <family val="2"/>
      </rPr>
      <t>. ESCALA GRADUADA EN ML. CON DIVISIONES DE 1 ML. Y SUBDIVISIONES DE 0.2 ML. CON AGUJA DE 32-38 MM. X 20 G. DE LONG. CAJA CON 100 PIEZAS</t>
    </r>
  </si>
  <si>
    <r>
      <t>TUBO ENDOTRAQUEAL DE</t>
    </r>
    <r>
      <rPr>
        <b/>
        <sz val="9"/>
        <rFont val="Calibri"/>
        <family val="2"/>
      </rPr>
      <t xml:space="preserve"> 7.5 MM</t>
    </r>
    <r>
      <rPr>
        <sz val="9"/>
        <rFont val="Calibri"/>
        <family val="2"/>
      </rPr>
      <t xml:space="preserve">. 30 FR. PLASTICO CON ESPIRAL DE ALAMBRE, GRADO MEDICO, CON MARCA RADIOPACA, ESTERIL, DESECHABLE CON GLOBO DE ALTO VOLUMEN Y BAJA PRESIÓN, INCLUYE UNA VALVULA Y UN CONECTOR. </t>
    </r>
  </si>
  <si>
    <r>
      <t>SUTURA CATGUT CROMICO, CALIBRE</t>
    </r>
    <r>
      <rPr>
        <b/>
        <sz val="9"/>
        <color indexed="8"/>
        <rFont val="Calibri"/>
        <family val="2"/>
      </rPr>
      <t xml:space="preserve"> 2-0</t>
    </r>
    <r>
      <rPr>
        <sz val="9"/>
        <color indexed="8"/>
        <rFont val="Calibri"/>
        <family val="2"/>
      </rPr>
      <t xml:space="preserve">, AGUJA 1/2 CIRCULO AHUSADA </t>
    </r>
    <r>
      <rPr>
        <b/>
        <sz val="9"/>
        <color indexed="8"/>
        <rFont val="Calibri"/>
        <family val="2"/>
      </rPr>
      <t>24-27 MM</t>
    </r>
    <r>
      <rPr>
        <sz val="9"/>
        <color indexed="8"/>
        <rFont val="Calibri"/>
        <family val="2"/>
      </rPr>
      <t>, LONGITUD DE LA HEBRA 75CM, ABSORBIBLE. PIEZA</t>
    </r>
  </si>
  <si>
    <r>
      <t xml:space="preserve">SUTURA DE POLIPROPILENO (MONOFILAMENTO), CAL. </t>
    </r>
    <r>
      <rPr>
        <b/>
        <sz val="9"/>
        <rFont val="Calibri"/>
        <family val="2"/>
      </rPr>
      <t>2-0</t>
    </r>
    <r>
      <rPr>
        <sz val="9"/>
        <rFont val="Calibri"/>
        <family val="2"/>
      </rPr>
      <t xml:space="preserve">, 1/2 CIRCULO DOBLE AGUJA AHUSADA CARDIOVASCULAR </t>
    </r>
    <r>
      <rPr>
        <b/>
        <sz val="9"/>
        <rFont val="Calibri"/>
        <family val="2"/>
      </rPr>
      <t>16MM</t>
    </r>
    <r>
      <rPr>
        <sz val="9"/>
        <rFont val="Calibri"/>
        <family val="2"/>
      </rPr>
      <t>, LONGITUD DE LA HEBRA 90CM., NO ABSORBIBLE.</t>
    </r>
  </si>
  <si>
    <r>
      <t>SUTURA NYLON, CALIBRE</t>
    </r>
    <r>
      <rPr>
        <b/>
        <sz val="9"/>
        <color indexed="8"/>
        <rFont val="Calibri"/>
        <family val="2"/>
      </rPr>
      <t xml:space="preserve"> 5-0</t>
    </r>
    <r>
      <rPr>
        <sz val="9"/>
        <color indexed="8"/>
        <rFont val="Calibri"/>
        <family val="2"/>
      </rPr>
      <t xml:space="preserve">, AGUJA 1/2 CIRCULO REVERSO CORTANTE </t>
    </r>
    <r>
      <rPr>
        <b/>
        <sz val="9"/>
        <color indexed="8"/>
        <rFont val="Calibri"/>
        <family val="2"/>
      </rPr>
      <t>12MM</t>
    </r>
    <r>
      <rPr>
        <sz val="9"/>
        <color indexed="8"/>
        <rFont val="Calibri"/>
        <family val="2"/>
      </rPr>
      <t>, LONGITUD DE LA HEBRA 45CM, NO ABSORBIBLE.</t>
    </r>
  </si>
  <si>
    <r>
      <t>SUTURA POLIPROPILENO (MONOFILAMENTO), CAL.</t>
    </r>
    <r>
      <rPr>
        <b/>
        <sz val="9"/>
        <rFont val="Calibri"/>
        <family val="2"/>
      </rPr>
      <t xml:space="preserve"> 3-0</t>
    </r>
    <r>
      <rPr>
        <sz val="9"/>
        <rFont val="Calibri"/>
        <family val="2"/>
      </rPr>
      <t xml:space="preserve">, 1/2 CIRCULO DOBLE AGUJA AHUSADA </t>
    </r>
    <r>
      <rPr>
        <b/>
        <sz val="9"/>
        <rFont val="Calibri"/>
        <family val="2"/>
      </rPr>
      <t>25MM</t>
    </r>
    <r>
      <rPr>
        <sz val="9"/>
        <rFont val="Calibri"/>
        <family val="2"/>
      </rPr>
      <t>, LONGITUD DE LA HEBRA 90CM, NO ABSORBIBLE. PIEZA.</t>
    </r>
  </si>
  <si>
    <r>
      <t>AGUJA TIPO HUBER (GRIPPER) ANGULADA A 90°, DE ACERO INOXIDABLE, CON EXTENSION Y PINZA DE CONTROL DE FLUJO. CALIBRE</t>
    </r>
    <r>
      <rPr>
        <b/>
        <sz val="9"/>
        <color indexed="8"/>
        <rFont val="Calibri"/>
        <family val="2"/>
      </rPr>
      <t xml:space="preserve"> 19 G., LONGITUD 19 CM</t>
    </r>
  </si>
  <si>
    <r>
      <t>AGUJA TIPO HUBER (GRIPPER) ANGULADA A 90°, DE ACERO INOXIDABLE, CON EXTENSION Y PINZA DE CONTROL DE FLUJO. CALIBRE</t>
    </r>
    <r>
      <rPr>
        <b/>
        <sz val="9"/>
        <color indexed="8"/>
        <rFont val="Calibri"/>
        <family val="2"/>
      </rPr>
      <t xml:space="preserve"> 20 G., LONGITUD 19 CM</t>
    </r>
  </si>
  <si>
    <r>
      <t xml:space="preserve">MALLA MONOFILAMENTO POLIPROPILENO NO REABSORBIBLE PLANA </t>
    </r>
    <r>
      <rPr>
        <b/>
        <sz val="9"/>
        <rFont val="Calibri"/>
        <family val="2"/>
      </rPr>
      <t>15 CMX 15 CM</t>
    </r>
    <r>
      <rPr>
        <sz val="9"/>
        <rFont val="Calibri"/>
        <family val="2"/>
      </rPr>
      <t>.</t>
    </r>
  </si>
  <si>
    <r>
      <t xml:space="preserve">SUTURA ACIDO POLIGLICOLICO, CALIBRE </t>
    </r>
    <r>
      <rPr>
        <b/>
        <sz val="9"/>
        <color indexed="8"/>
        <rFont val="Calibri"/>
        <family val="2"/>
      </rPr>
      <t>2-0</t>
    </r>
    <r>
      <rPr>
        <sz val="9"/>
        <color indexed="8"/>
        <rFont val="Calibri"/>
        <family val="2"/>
      </rPr>
      <t xml:space="preserve">, AGUJA 1/2 CIRCULO AHUSADA </t>
    </r>
    <r>
      <rPr>
        <b/>
        <sz val="9"/>
        <color indexed="8"/>
        <rFont val="Calibri"/>
        <family val="2"/>
      </rPr>
      <t>24-27 MM</t>
    </r>
    <r>
      <rPr>
        <sz val="9"/>
        <color indexed="8"/>
        <rFont val="Calibri"/>
        <family val="2"/>
      </rPr>
      <t>, LONGITUD DE LA HEBRA70-75CM, ABSORBIBLE.</t>
    </r>
  </si>
  <si>
    <r>
      <t xml:space="preserve">SUTURA MONOFILAMENTO DE POLIPROPILENO CAL. </t>
    </r>
    <r>
      <rPr>
        <b/>
        <sz val="9"/>
        <rFont val="Calibri"/>
        <family val="2"/>
      </rPr>
      <t>5-0</t>
    </r>
    <r>
      <rPr>
        <sz val="9"/>
        <rFont val="Calibri"/>
        <family val="2"/>
      </rPr>
      <t xml:space="preserve">. DOBLE AGUJA AHUSADA DE </t>
    </r>
    <r>
      <rPr>
        <b/>
        <sz val="9"/>
        <rFont val="Calibri"/>
        <family val="2"/>
      </rPr>
      <t>15 A 17MM</t>
    </r>
    <r>
      <rPr>
        <sz val="9"/>
        <rFont val="Calibri"/>
        <family val="2"/>
      </rPr>
      <t>. LONGITUD DE LA HEBRA 75 CMS. NO ABSORBIBLE. PIEZA.</t>
    </r>
  </si>
  <si>
    <r>
      <t>SUTURA POLÍMERO DE GLICOMERO (GLYCOMER) CALIBRE</t>
    </r>
    <r>
      <rPr>
        <b/>
        <sz val="9"/>
        <color indexed="8"/>
        <rFont val="Calibri"/>
        <family val="2"/>
      </rPr>
      <t xml:space="preserve"> 1</t>
    </r>
    <r>
      <rPr>
        <sz val="9"/>
        <color indexed="8"/>
        <rFont val="Calibri"/>
        <family val="2"/>
      </rPr>
      <t>, AGUJA AHUSADA 1/2 CIRCULO 35-37MM, LONGITUD DE LA HEBRA 75CM, ABSORBIBLE.</t>
    </r>
  </si>
  <si>
    <r>
      <t xml:space="preserve">CATÉTER PARA VENOCLISIS DE POLITETRAFLUORETILENO Ò POLIURETANO RADIOPACO, CON AGUJA. CALIBRE </t>
    </r>
    <r>
      <rPr>
        <b/>
        <sz val="9"/>
        <color indexed="8"/>
        <rFont val="Calibri"/>
        <family val="2"/>
      </rPr>
      <t>18 G X 1" (25 MM).</t>
    </r>
    <r>
      <rPr>
        <sz val="9"/>
        <color indexed="8"/>
        <rFont val="Calibri"/>
        <family val="2"/>
      </rPr>
      <t xml:space="preserve"> CAJA CON 50 PIEZAS.</t>
    </r>
  </si>
  <si>
    <r>
      <t xml:space="preserve">SONDA PARA ALIMENTACIÓN, DE PLÁSTICO TRANSPARENTE, ESTÉRIL Y DESECHABLE CON UN ORIFICIO EN EL EXTREMO PROXIMAL Y OTRO EN LOS PRIMEROS 2CM. TAMAÑO PREMATUROS, LONGITUD 38.5 CM, CALIBRE </t>
    </r>
    <r>
      <rPr>
        <b/>
        <sz val="9"/>
        <rFont val="Calibri"/>
        <family val="2"/>
      </rPr>
      <t>5 FR</t>
    </r>
    <r>
      <rPr>
        <sz val="9"/>
        <rFont val="Calibri"/>
        <family val="2"/>
      </rPr>
      <t>. PIEZA</t>
    </r>
  </si>
  <si>
    <r>
      <t xml:space="preserve">CATETER PERMANENTE VENOSO CENTRAL </t>
    </r>
    <r>
      <rPr>
        <b/>
        <sz val="9"/>
        <color indexed="8"/>
        <rFont val="Calibri"/>
        <family val="2"/>
      </rPr>
      <t>DOS LUMEN</t>
    </r>
    <r>
      <rPr>
        <sz val="9"/>
        <color indexed="8"/>
        <rFont val="Calibri"/>
        <family val="2"/>
      </rPr>
      <t xml:space="preserve"> 7FR X 8"(20CM) DE POLIURETANO RADIOPACO. ABRAZADERAS DE EXTENSION DE LA LINEA, GORRAS EN LUGAR DE LA INYECCION. KIT ACCESORIOS: GUIA PUNTA “J”, PINZA DE CATETER, AGUJA INTRODUCTORA JERINGA 5 ML, TEJIDO DILATADOR</t>
    </r>
  </si>
  <si>
    <t>EQUIPO PARA DRENAJE DE LA CAVIDAD PLEURAL CON 3 CÁMARAS PARA SELLO DE AGUA, SUCCIÓN Y COLECCIÓN DE LÍQUIDOS CON 2 VÁLVULAS DE SEGURIDAD DE ALTA PRESIÓN POSITIVA Y NEGATIVA. ESTÉRIL Y DESECHABLE. CAPACIDAD DE 2100 ML A 2500 ML. PIEZA.</t>
  </si>
  <si>
    <t>ANTISÉPTICO Y GERMICIDA, LIMPIADOR ENZIMÁTICO, COMPUESTO DE CLORURO DE DODECIL-DIMETIL-AMONIO, ENZIMAS PROTEOLÍTICAS, SECUESTRANTE CALCÁREO, TENSIOACTIVO, NO IÓNICO, EN SOBRE DE 20 GRAMOS. PAQUETE CON 12 SOBRES. ENVASE. NOTA: EL PROVEEDOR PROPORCIONARÁ 25 RECIPIENTES DE PLÁSTICO TRANSPARENTE, ROTULADOS, GRADUADOS CADA LITRO CON CAPACIDAD MÍNIMA DE 25 L. Y TAPA ABATIBLE PARA SU DILUCIÓN.</t>
  </si>
  <si>
    <r>
      <t>BOLSA DE PAPEL GRADO MÉDICO. PARA ESTERILIZAR A GAS O VAPOR MEDIDAS:</t>
    </r>
    <r>
      <rPr>
        <b/>
        <sz val="9"/>
        <rFont val="Calibri"/>
        <family val="2"/>
      </rPr>
      <t xml:space="preserve"> 32.0 X 62.0 X 12.0 CM.</t>
    </r>
    <r>
      <rPr>
        <sz val="9"/>
        <rFont val="Calibri"/>
        <family val="2"/>
      </rPr>
      <t xml:space="preserve"> CON TRATAMIENTO ANTIBACTERIANO, CON REACTIVO QUÍMICO IMPRESO Y SISTEMA DE APERTURA. CAJA CON 250 PIEZAS.</t>
    </r>
  </si>
  <si>
    <r>
      <t xml:space="preserve">BOLSA DE PAPEL GRADO MÉDICO. PARA ESTERILIZAR A GAS O VAPOR MEDIDAS: </t>
    </r>
    <r>
      <rPr>
        <b/>
        <sz val="9"/>
        <rFont val="Calibri"/>
        <family val="2"/>
      </rPr>
      <t>7.5 X 23.0 X 4.0 CM.</t>
    </r>
    <r>
      <rPr>
        <sz val="9"/>
        <rFont val="Calibri"/>
        <family val="2"/>
      </rPr>
      <t xml:space="preserve"> CON TRATAMIENTO ANTIBACTERIANO, CON REACTIVO QUÍMICO IMPRESO Y SISTEMA DE APERTURA. CAJA CON 1000 PIEZAS.</t>
    </r>
  </si>
  <si>
    <r>
      <t xml:space="preserve">BOLSA PARA ESTERILIZAR A GAS O VAPOR CON SISTEMA DE APERTURA LATERAL CON HILO Y TRATAMIENTO ANTIBACTERIAL. MEDIDAS: </t>
    </r>
    <r>
      <rPr>
        <b/>
        <sz val="9"/>
        <color indexed="8"/>
        <rFont val="Calibri"/>
        <family val="2"/>
      </rPr>
      <t>12.0 X 26 X 4.0 CM.</t>
    </r>
    <r>
      <rPr>
        <sz val="9"/>
        <color indexed="8"/>
        <rFont val="Calibri"/>
        <family val="2"/>
      </rPr>
      <t xml:space="preserve"> CAJA CON 1000 PIEZAS</t>
    </r>
  </si>
  <si>
    <r>
      <t xml:space="preserve">CAMPO QUIRÚRGICO IMPREGNADO CON IODOPOVIDONA EN UNA DE SUS CARAS, ESTÉRIL Y DESECHABLE, EN EMPAQUE INDIVIDUAL. CON SUPERFICIE DE IMPREGNACIÓN DE: </t>
    </r>
    <r>
      <rPr>
        <b/>
        <sz val="9"/>
        <rFont val="Calibri"/>
        <family val="2"/>
      </rPr>
      <t>56X45 CM</t>
    </r>
  </si>
  <si>
    <r>
      <t xml:space="preserve">CINTA MICROPOROSA, DE TELA NO TEJIDA; UNIDIRECCIONAL; DE COLOR BLANCO; CON RECUBRIMIENTO ADHESIVO EN UNA DE SUS CARAS; LONG.10 MTS. ANCHO </t>
    </r>
    <r>
      <rPr>
        <b/>
        <sz val="9"/>
        <color indexed="8"/>
        <rFont val="Calibri"/>
        <family val="2"/>
      </rPr>
      <t>2.50 CM</t>
    </r>
    <r>
      <rPr>
        <sz val="9"/>
        <color indexed="8"/>
        <rFont val="Calibri"/>
        <family val="2"/>
      </rPr>
      <t>. CAJA CON 12 ROLLOS</t>
    </r>
  </si>
  <si>
    <r>
      <t xml:space="preserve">CINTA MICROPOROSA, DE TELA NO TEJIDA; UNIDIRECCIONAL; DE COLOR BLANCO; CON RECUBRIMIENTO ADHESIVO EN UNA DE SUS CARAS; LONG.10 MTS. ANCHO </t>
    </r>
    <r>
      <rPr>
        <b/>
        <sz val="9"/>
        <color indexed="8"/>
        <rFont val="Calibri"/>
        <family val="2"/>
      </rPr>
      <t>5.0 CM.</t>
    </r>
    <r>
      <rPr>
        <sz val="9"/>
        <color indexed="8"/>
        <rFont val="Calibri"/>
        <family val="2"/>
      </rPr>
      <t xml:space="preserve"> CAJA CON 6 ROLLOS</t>
    </r>
  </si>
  <si>
    <r>
      <t xml:space="preserve">CINTA MICROPOROSA, DE TELA NO TEJIDA; UNIDIRECCIONAL; DE COLOR BLANCO; CON RECUBRIMIENTO ADHESIVO EN UNA DE SUS CARAS; LONG.10 MTS. ANCHO </t>
    </r>
    <r>
      <rPr>
        <b/>
        <sz val="9"/>
        <color indexed="8"/>
        <rFont val="Calibri"/>
        <family val="2"/>
      </rPr>
      <t>7.5 CM.</t>
    </r>
    <r>
      <rPr>
        <sz val="9"/>
        <color indexed="8"/>
        <rFont val="Calibri"/>
        <family val="2"/>
      </rPr>
      <t xml:space="preserve"> CAJA CON 4 ROLLOS</t>
    </r>
  </si>
  <si>
    <r>
      <t xml:space="preserve">CINTA TRASPARENTE PLÁSTICA, MICROPERFORADA, DE POLIETILENO; CON ADHESIVO, HIPOALERGENICA. LONGITUD DE 9-9.5 M. Y ANCHO DE </t>
    </r>
    <r>
      <rPr>
        <b/>
        <sz val="9"/>
        <color indexed="8"/>
        <rFont val="Calibri"/>
        <family val="2"/>
      </rPr>
      <t xml:space="preserve">2.5 CM. </t>
    </r>
    <r>
      <rPr>
        <sz val="9"/>
        <color indexed="8"/>
        <rFont val="Calibri"/>
        <family val="2"/>
      </rPr>
      <t>CAJA CON 12 PIEZAS.</t>
    </r>
  </si>
  <si>
    <r>
      <t xml:space="preserve">CINTA TRASPARENTE PLÁSTICA, MICROPERFORADA, DE POLIETILENO; CON ADHESIVO, HIPOALERGENICA. LONGITUD DE 9-9.5 M. Y ANCHO DE </t>
    </r>
    <r>
      <rPr>
        <b/>
        <sz val="9"/>
        <color indexed="8"/>
        <rFont val="Calibri"/>
        <family val="2"/>
      </rPr>
      <t>5 CM.</t>
    </r>
    <r>
      <rPr>
        <sz val="9"/>
        <color indexed="8"/>
        <rFont val="Calibri"/>
        <family val="2"/>
      </rPr>
      <t xml:space="preserve"> CAJA CON 6 PIEZAS.</t>
    </r>
  </si>
  <si>
    <r>
      <t>CINTA TRASPARENTE PLÁSTICA, MICROPERFORADA, DE POLIETILENO; CON ADHESIVO, HIPOALERGENICA. LONGITUD DE 9-9.5 M. Y ANCHO DE</t>
    </r>
    <r>
      <rPr>
        <b/>
        <sz val="9"/>
        <color indexed="8"/>
        <rFont val="Calibri"/>
        <family val="2"/>
      </rPr>
      <t xml:space="preserve"> 7.5 CM</t>
    </r>
    <r>
      <rPr>
        <sz val="9"/>
        <color indexed="8"/>
        <rFont val="Calibri"/>
        <family val="2"/>
      </rPr>
      <t>. CAJA CON 4 PIEZAS.</t>
    </r>
  </si>
  <si>
    <t>ELECTRODOS DE BROCHE PARA MONITOREO CONTINUO, DESECHABLE, CON PASTA CONDUCTIVA, PAQUETE CON 100 PIEZAS. (SI SU PRESENTACIÓN ES DE 50 PIEZAS DEBERÁN DE PRESENTAR Y COTIZAR EN SU PROPUESTA DOS PAQUETES.</t>
  </si>
  <si>
    <t>ELECTRODO ADULTO CON GEL PARA DESFIBRILACION NO INVASIVA COMPATIBLE CON MARCA ZOLL MODELO M</t>
  </si>
  <si>
    <t xml:space="preserve">KIT DE MANGUERAS CON DOMO PARA MEDICIÓN DE PRESIÓN INVASIVA CON ACCESORIOS DESECHABLES COMPLETOS PARA MONITOR DE SIGNOS VITALES MARCA DRAGER MODELO INFINITY KAPPA. </t>
  </si>
  <si>
    <t>KIT DE MANGUERAS CON DOMO PARA MEDICIÓN DE PRESIÓN INVASIVA CON ACCESORIOS DESECHABLES COMPLETOS QUE INCLUYA LÍNEA DE TRANSFERENCIA (SENSOR), PARA MONITOR DE SIGNOS VITALES COMPATIBLE A DATEX OHMEDA MODELO CARDIOCAP 5.</t>
  </si>
  <si>
    <r>
      <t xml:space="preserve">PEGAMENTO DE FIBRINA </t>
    </r>
    <r>
      <rPr>
        <b/>
        <sz val="9"/>
        <rFont val="Calibri"/>
        <family val="2"/>
      </rPr>
      <t>5 ML.</t>
    </r>
    <r>
      <rPr>
        <sz val="9"/>
        <rFont val="Calibri"/>
        <family val="2"/>
      </rPr>
      <t xml:space="preserve"> CONCENTRADO DE PROTEINAS HUMANAS COAGULABLES SOLUCIÓN. CADA ML RECONSTITUIDO CONTIENE: FIBRINÓGENO 70-110 MG, PLASMAFRINNECTINA DE 2-9 MG, FACTOR XIII DE 10-50 UI, PLASMINÓGENO DE 40-120 UG, PAROTININA 3000 UIK.</t>
    </r>
  </si>
  <si>
    <t>DESBRIDANTE Y CICATRIZANTE ENZIMÁTICO, COMPUESTO POR COLAGENASA (CLOSTRIDIOPEPTIDASA A Y CLORAMFENICOL) TUBO CON 15 GR.</t>
  </si>
  <si>
    <t>30-MC</t>
  </si>
  <si>
    <t>31-MC</t>
  </si>
  <si>
    <t>32-MC</t>
  </si>
  <si>
    <t>33-MC</t>
  </si>
  <si>
    <t>34-MC</t>
  </si>
  <si>
    <t>35-MC</t>
  </si>
  <si>
    <t>36-MC</t>
  </si>
  <si>
    <t>37-MC</t>
  </si>
  <si>
    <t>38-MC</t>
  </si>
  <si>
    <t>39-MC</t>
  </si>
  <si>
    <t>40-MC</t>
  </si>
  <si>
    <t>41-MC</t>
  </si>
  <si>
    <t>42-MC</t>
  </si>
  <si>
    <t>43-MC</t>
  </si>
  <si>
    <t>44-MC</t>
  </si>
  <si>
    <t>FA-979</t>
  </si>
  <si>
    <t>FA-978</t>
  </si>
  <si>
    <t>M-00033331</t>
  </si>
  <si>
    <t>M-00033448</t>
  </si>
  <si>
    <t>A000185</t>
  </si>
  <si>
    <t>A18019</t>
  </si>
  <si>
    <t>FMAT1004480</t>
  </si>
  <si>
    <t>CP115</t>
  </si>
  <si>
    <t>M90</t>
  </si>
  <si>
    <t>M143</t>
  </si>
  <si>
    <t>M232</t>
  </si>
  <si>
    <t>MTS 120</t>
  </si>
  <si>
    <t>A18020</t>
  </si>
  <si>
    <t>GRUPO AM. TECNOLOGIA MEDICA S.A DE C.V.</t>
  </si>
  <si>
    <t>HI-TEC MEDICAL DEL SUR S.A DE C.V.</t>
  </si>
  <si>
    <t>PHICSA PARA HOSPITALES S.A DE C.V.</t>
  </si>
  <si>
    <t>PROVEEDORA MEXICANA DE ARTICULOS DE CURACION Y LABORATORIO</t>
  </si>
  <si>
    <t>SMITH &amp;NEPHEW, S.A DE C.V.</t>
  </si>
  <si>
    <t>CDC PHARMA, S.A DE C.V.</t>
  </si>
  <si>
    <t>COMERCIALIZADORA  MTS S.A DE C.V.</t>
  </si>
  <si>
    <t>(24) 09/04/2015 y (132)17/04/2015</t>
  </si>
  <si>
    <t>(24) A000185 y (132) A000190</t>
  </si>
  <si>
    <t>(2) A000185 Y (22) a000188</t>
  </si>
  <si>
    <t>(2) 09/04/2015 Y (22)16/04/2015</t>
  </si>
  <si>
    <t>(16) M90 Y (24) M143</t>
  </si>
  <si>
    <t>(16) 15/04/2015 Y (24) 24/04/2015</t>
  </si>
  <si>
    <t>ALGODÓN TORUNDA. PAQUETE CON 500 GRAMOS</t>
  </si>
  <si>
    <t>ANTISÉPTICO GERMICIDA YODOPOVIDONA ESPUMA. CADA 100 ML. CONTIENE YODOPOVIDONA 11.0 G. EQUIVALENTE A 1.1 G. DE YODO. GALÓN DE 3.5 LTS</t>
  </si>
  <si>
    <t>BATA QUIRURGICA PARA CIRUJANO, PUÑOS AJUSTABLES REFUERZO EN MANGAS Y PECHO TELA NO TEJIDA DE POLIPROPILENO IMPERMEABLE A LA PENETRACION DE LIQUIDOS Y FLUIDOS COLOR ANTIRREFLEJANTE NO TRANSPARENTE ANTIESTATICA Y RESISTENTE A LA TENSION EN USO NORMAL. TALLA GRANDE.</t>
  </si>
  <si>
    <t>BATA QUIRURGICA PARA CIRUJANO, PUÑOS AJUSTABLES, REFUERZO EN MANGAS Y PECHO. TELA NO TEJIDA DE POLIPROPILENO, IMPERMEABLE A LA PENETRACION DE LIQUIDOS Y FLUIDOS, COLOR ANTIRREFLEJANTE, NO TRASPARENTE, ANTIESTATICA Y RESISTENTE A LA TENSION EN USO NORMAL. TALLA MEDIANA.</t>
  </si>
  <si>
    <r>
      <t>GASA SECA CORTADA DE ALGODÓN DE</t>
    </r>
    <r>
      <rPr>
        <b/>
        <sz val="8"/>
        <rFont val="Calibri"/>
        <family val="2"/>
      </rPr>
      <t xml:space="preserve"> 7.5 X 5</t>
    </r>
    <r>
      <rPr>
        <sz val="8"/>
        <rFont val="Calibri"/>
        <family val="2"/>
      </rPr>
      <t xml:space="preserve"> CM. PAQUETE CON 200 PIEZAS</t>
    </r>
  </si>
  <si>
    <r>
      <t xml:space="preserve">JERINGA DE PLÁSTICO, SIN AGUJA CON PIVOTE TIPO LUER LOCK, ESTÉRILES Y DESECHABLES. CAPACIDAD DE </t>
    </r>
    <r>
      <rPr>
        <b/>
        <sz val="8"/>
        <rFont val="Calibri"/>
        <family val="2"/>
      </rPr>
      <t>20 ML</t>
    </r>
    <r>
      <rPr>
        <sz val="8"/>
        <rFont val="Calibri"/>
        <family val="2"/>
      </rPr>
      <t xml:space="preserve"> ESCALA GRADUADA EN ML CON DIVISIONES DE 5.0 Y SUBDIVISIONES DE 0.1 ML. CAJA CON 50 PIEZAS.</t>
    </r>
  </si>
  <si>
    <r>
      <t>EQUIPO DE VENOCLISIS CONVENCIONAL, SIN AGUJA, DESECHABLE, ESTERILIZADO Y LIBRE DE PIRÓGENOS. ELABORADO CON MATERIALES PLÁSTICOS GRADO MÉDICO.</t>
    </r>
    <r>
      <rPr>
        <b/>
        <sz val="8"/>
        <color indexed="8"/>
        <rFont val="Calibri"/>
        <family val="2"/>
      </rPr>
      <t xml:space="preserve"> MICRO GOTERO. </t>
    </r>
    <r>
      <rPr>
        <sz val="8"/>
        <color indexed="8"/>
        <rFont val="Calibri"/>
        <family val="2"/>
      </rPr>
      <t>PIEZA.</t>
    </r>
  </si>
  <si>
    <r>
      <t xml:space="preserve">EQUIPO PARA TRANSFUSIÓN CON FILTRO Y SIN AGUJA. ELABORADO CON MATERIALES PLÁSTICOS O LÁTEX FLEXIBLE, ATÓXICO, INERTE Y ANÉRGICO. CONSTA DE: PROTECTOR DE BAYONETA, PROTECTOR DEL CONECTOR MACHO, BAYONETA, CÁMARA DE GOTEO, FILTRO PARA SANGRE Y SUS COMPONENTES, TUBO TRANSPORTADOR, REGULADOR DE FLUJO Y CONECTOR MACHO. PIEZA. </t>
    </r>
    <r>
      <rPr>
        <b/>
        <sz val="8"/>
        <rFont val="Calibri"/>
        <family val="2"/>
      </rPr>
      <t>NOTA: EL LICITANTE GANADOR PROPORCIONARA EN COMODATO 10 TERMOS . MEDIDAS: 36 CM. DE ALTO X 64 CM. DE ANCHO X 33 DE FONDO DE COLOR ROJO. ROTULADOS CON LA SIGUIENTE LEYENDA:TRANSPORTA HEMODERIVADOS.</t>
    </r>
  </si>
  <si>
    <r>
      <t xml:space="preserve">ESPUMA DE ANTISÉPTICO DE CLORHEXIDINA AL 2-4% FRASCO DE 900 A 1000 ML. </t>
    </r>
    <r>
      <rPr>
        <b/>
        <sz val="8"/>
        <rFont val="Calibri"/>
        <family val="2"/>
      </rPr>
      <t>NOTA: EL LICITANTE GADADOR PROPORCIONARA 50 DESPACHADORES PARA EMPOTRAR EN MURO.</t>
    </r>
  </si>
  <si>
    <r>
      <t xml:space="preserve">JERINGA DE PLÁSTICO CON AGUJA ESTÉRIL Y DESECHABLE, CAPACIDAD DE </t>
    </r>
    <r>
      <rPr>
        <b/>
        <sz val="8"/>
        <rFont val="Calibri"/>
        <family val="2"/>
      </rPr>
      <t>10 ML.</t>
    </r>
    <r>
      <rPr>
        <sz val="8"/>
        <rFont val="Calibri"/>
        <family val="2"/>
      </rPr>
      <t xml:space="preserve"> ESCALA GRADUADA EN ML. CON DIVISIONES DE 1 ML. Y SUBDIVISIONES DE 0.2 ML. CON AGUJA DE 32-38 MM. X 20 G. DE LONG. CAJA CON 100 PIEZAS</t>
    </r>
  </si>
  <si>
    <r>
      <t>JERINGA DE PLÁSTICO CON AGUJA ESTÉRIL Y DESECHABLE, CAPACIDAD DE</t>
    </r>
    <r>
      <rPr>
        <b/>
        <sz val="8"/>
        <rFont val="Calibri"/>
        <family val="2"/>
      </rPr>
      <t xml:space="preserve"> 5 ML</t>
    </r>
    <r>
      <rPr>
        <sz val="8"/>
        <rFont val="Calibri"/>
        <family val="2"/>
      </rPr>
      <t>. ESCALA GRADUADA EN ML. CON DIVISIONES DE 1 ML. Y SUBDIVISIONES DE 0.2 ML. CON AGUJA DE 32-38 MM. X 20 G. DE LONG. CAJA CON 100 PIEZAS</t>
    </r>
  </si>
  <si>
    <r>
      <t>SUTURA NYLON, CAL.</t>
    </r>
    <r>
      <rPr>
        <b/>
        <sz val="8"/>
        <color indexed="8"/>
        <rFont val="Calibri"/>
        <family val="2"/>
      </rPr>
      <t xml:space="preserve"> 2-0</t>
    </r>
    <r>
      <rPr>
        <sz val="8"/>
        <color indexed="8"/>
        <rFont val="Calibri"/>
        <family val="2"/>
      </rPr>
      <t xml:space="preserve">, AGUJA 3/8 CIRCULO REVERSO CORTANTE DE </t>
    </r>
    <r>
      <rPr>
        <b/>
        <sz val="8"/>
        <color indexed="8"/>
        <rFont val="Calibri"/>
        <family val="2"/>
      </rPr>
      <t>24-27MM</t>
    </r>
    <r>
      <rPr>
        <sz val="8"/>
        <color indexed="8"/>
        <rFont val="Calibri"/>
        <family val="2"/>
      </rPr>
      <t>, LONGITUD DE LA HEBRA 45CM, NO ABSORBIBLE. PIEZA</t>
    </r>
  </si>
  <si>
    <r>
      <t>GUANTE DE LÁTEX PARA EXPLORACIÓN</t>
    </r>
    <r>
      <rPr>
        <b/>
        <sz val="8"/>
        <rFont val="Calibri"/>
        <family val="2"/>
      </rPr>
      <t xml:space="preserve"> NO ESTÉRIL</t>
    </r>
    <r>
      <rPr>
        <sz val="8"/>
        <rFont val="Calibri"/>
        <family val="2"/>
      </rPr>
      <t xml:space="preserve"> TAMAÑO </t>
    </r>
    <r>
      <rPr>
        <b/>
        <sz val="8"/>
        <rFont val="Calibri"/>
        <family val="2"/>
      </rPr>
      <t>CHICO</t>
    </r>
    <r>
      <rPr>
        <sz val="8"/>
        <rFont val="Calibri"/>
        <family val="2"/>
      </rPr>
      <t xml:space="preserve"> CAJA CON 100 PIEZAS</t>
    </r>
  </si>
  <si>
    <r>
      <t xml:space="preserve">GUANTES PARA EXPLORACIÓN; AMBIDIESTRO, </t>
    </r>
    <r>
      <rPr>
        <b/>
        <sz val="8"/>
        <rFont val="Calibri"/>
        <family val="2"/>
      </rPr>
      <t>ESTÉRIL</t>
    </r>
    <r>
      <rPr>
        <sz val="8"/>
        <rFont val="Calibri"/>
        <family val="2"/>
      </rPr>
      <t xml:space="preserve">, DE LÁTEX DESECHABLE: TAMAÑO </t>
    </r>
    <r>
      <rPr>
        <b/>
        <sz val="8"/>
        <rFont val="Calibri"/>
        <family val="2"/>
      </rPr>
      <t>CHICO</t>
    </r>
    <r>
      <rPr>
        <sz val="8"/>
        <rFont val="Calibri"/>
        <family val="2"/>
      </rPr>
      <t>. CAJA CON 100 PIEZAS</t>
    </r>
  </si>
  <si>
    <r>
      <t xml:space="preserve">GUANTES PARA EXPLORACIÓN; AMBIDIESTRO, </t>
    </r>
    <r>
      <rPr>
        <b/>
        <sz val="8"/>
        <rFont val="Calibri"/>
        <family val="2"/>
      </rPr>
      <t>ESTÉRIL</t>
    </r>
    <r>
      <rPr>
        <sz val="8"/>
        <rFont val="Calibri"/>
        <family val="2"/>
      </rPr>
      <t xml:space="preserve">, DE LÁTEX DESECHABLE: TAMAÑO </t>
    </r>
    <r>
      <rPr>
        <b/>
        <sz val="8"/>
        <rFont val="Calibri"/>
        <family val="2"/>
      </rPr>
      <t>GRANDE</t>
    </r>
    <r>
      <rPr>
        <sz val="8"/>
        <rFont val="Calibri"/>
        <family val="2"/>
      </rPr>
      <t>. CAJA CON 100 PIEZAS</t>
    </r>
  </si>
  <si>
    <r>
      <t xml:space="preserve">GUANTES PARA EXPLORACIÓN; AMBIDIESTRO, </t>
    </r>
    <r>
      <rPr>
        <b/>
        <sz val="8"/>
        <rFont val="Calibri"/>
        <family val="2"/>
      </rPr>
      <t>ESTÉRIL</t>
    </r>
    <r>
      <rPr>
        <sz val="8"/>
        <rFont val="Calibri"/>
        <family val="2"/>
      </rPr>
      <t xml:space="preserve">, DE LÁTEX DESECHABLE: TAMAÑO </t>
    </r>
    <r>
      <rPr>
        <b/>
        <sz val="8"/>
        <rFont val="Calibri"/>
        <family val="2"/>
      </rPr>
      <t>MEDIANO</t>
    </r>
    <r>
      <rPr>
        <sz val="8"/>
        <rFont val="Calibri"/>
        <family val="2"/>
      </rPr>
      <t>. CAJA CON 100 PIEZAS</t>
    </r>
  </si>
  <si>
    <r>
      <t xml:space="preserve">GUANTES PARA EXPLORACIÓN; AMBIDIESTRO, </t>
    </r>
    <r>
      <rPr>
        <b/>
        <sz val="8"/>
        <rFont val="Calibri"/>
        <family val="2"/>
      </rPr>
      <t>NO ESTÉRIL</t>
    </r>
    <r>
      <rPr>
        <sz val="8"/>
        <rFont val="Calibri"/>
        <family val="2"/>
      </rPr>
      <t>, DE LÁTEX DESECHABLE: TAMAÑO</t>
    </r>
    <r>
      <rPr>
        <b/>
        <sz val="8"/>
        <rFont val="Calibri"/>
        <family val="2"/>
      </rPr>
      <t xml:space="preserve"> GRANDE</t>
    </r>
    <r>
      <rPr>
        <sz val="8"/>
        <rFont val="Calibri"/>
        <family val="2"/>
      </rPr>
      <t xml:space="preserve"> CAJA CON 100 PIEZAS</t>
    </r>
  </si>
  <si>
    <r>
      <t xml:space="preserve">GUANTES PARA EXPLORACIÓN; AMBIDIESTRO, </t>
    </r>
    <r>
      <rPr>
        <b/>
        <sz val="8"/>
        <rFont val="Calibri"/>
        <family val="2"/>
      </rPr>
      <t>NO ESTÉRIL</t>
    </r>
    <r>
      <rPr>
        <sz val="8"/>
        <rFont val="Calibri"/>
        <family val="2"/>
      </rPr>
      <t>, DE LÁTEX DESECHABLE: TAMAÑO</t>
    </r>
    <r>
      <rPr>
        <b/>
        <sz val="8"/>
        <rFont val="Calibri"/>
        <family val="2"/>
      </rPr>
      <t xml:space="preserve"> MEDIANO</t>
    </r>
    <r>
      <rPr>
        <sz val="8"/>
        <rFont val="Calibri"/>
        <family val="2"/>
      </rPr>
      <t xml:space="preserve"> CAJA CON 100 PIEZAS</t>
    </r>
  </si>
  <si>
    <t>CANCELADO</t>
  </si>
  <si>
    <r>
      <t xml:space="preserve">GUANTES PARA CIRUGÍA, DE LÁTEX, NATURAL ESTÉRIL, ALTA RESISTENCIA Y DESECHABLES TALLA </t>
    </r>
    <r>
      <rPr>
        <b/>
        <sz val="8"/>
        <rFont val="Calibri"/>
        <family val="2"/>
      </rPr>
      <t>8</t>
    </r>
    <r>
      <rPr>
        <sz val="8"/>
        <rFont val="Calibri"/>
        <family val="2"/>
      </rPr>
      <t xml:space="preserve"> CAJA CON 50 PARES</t>
    </r>
  </si>
  <si>
    <t>BOLSA VALVULA MASCARILLA(AMBU), CON EXTENSION DE SILICON, MASCARILLA Y BOLSA RESERVORIO, VOLUMEN TIDAL DE 1500 ML, SEMITRASPARENTE, CINTILLA PARA ASEGURAR EL MANEJO, MATERIAL DE SILICON, PARA PACIENTES ADULTOS, DESECHABLE, DESARMABLE. PUEDE ESTERILIZARSE EN AUTOCLAVE A 134 GRADOS CENTIGRADOS. PIEZA</t>
  </si>
  <si>
    <r>
      <t xml:space="preserve">SUTURA. PDSII POLYDIOXANONA, CALIBRE. </t>
    </r>
    <r>
      <rPr>
        <b/>
        <sz val="8"/>
        <color indexed="8"/>
        <rFont val="Calibri"/>
        <family val="2"/>
      </rPr>
      <t>4-0</t>
    </r>
    <r>
      <rPr>
        <sz val="8"/>
        <color indexed="8"/>
        <rFont val="Calibri"/>
        <family val="2"/>
      </rPr>
      <t xml:space="preserve">, AGUJA 1/2 CIRCULO AHUSADA DE </t>
    </r>
    <r>
      <rPr>
        <b/>
        <sz val="8"/>
        <color indexed="8"/>
        <rFont val="Calibri"/>
        <family val="2"/>
      </rPr>
      <t>24-27 MM</t>
    </r>
    <r>
      <rPr>
        <sz val="8"/>
        <color indexed="8"/>
        <rFont val="Calibri"/>
        <family val="2"/>
      </rPr>
      <t>, LONGITUD DE LA HERA 70 CM. ABSORBIBLE.</t>
    </r>
  </si>
  <si>
    <t>45-MC</t>
  </si>
  <si>
    <t>46-MC</t>
  </si>
  <si>
    <t>47-MC</t>
  </si>
  <si>
    <t>48-MC</t>
  </si>
  <si>
    <t>49-MC</t>
  </si>
  <si>
    <t>50-MC</t>
  </si>
  <si>
    <t>51-MC</t>
  </si>
  <si>
    <t>52-MC</t>
  </si>
  <si>
    <t>53-MC</t>
  </si>
  <si>
    <t>54-MC</t>
  </si>
  <si>
    <t>(726)106 Y (474) 111</t>
  </si>
  <si>
    <t>(700)106 Y (140) 111</t>
  </si>
  <si>
    <t>FA-1005</t>
  </si>
  <si>
    <t>1aba18</t>
  </si>
  <si>
    <t>155-C</t>
  </si>
  <si>
    <t>A000199</t>
  </si>
  <si>
    <t>GRUPO AM TECNOLOGIA MEDICA S.A DE C.V</t>
  </si>
  <si>
    <t>HITEC MEDICAL DEL SUR S.A DE C.V</t>
  </si>
  <si>
    <t>CDC PHARMA  S.A DE C.V.</t>
  </si>
  <si>
    <t>DISTRIBUIDORA ESPECIALIZADA DE MEDICAMENTOS S.A DE C.V</t>
  </si>
  <si>
    <t>(726)14/05/2015 Y (474)18/05/2015</t>
  </si>
  <si>
    <t>(700)14/05/2015 Y (140) 18/05/2015</t>
  </si>
  <si>
    <t>HRAEO-LPI-B-003/2015</t>
  </si>
  <si>
    <t>SE LE CANCELO  32 PZAS. EN OFICIO HRAEO/DAF/SRM/590/2015</t>
  </si>
  <si>
    <t>SE LE CANELO EN OFICIO HRAEO/DAF/SRM/549/2015</t>
  </si>
  <si>
    <t>Se cancela 280 Bx-caja.  En oficio hraeo/daf/srm/667/2015</t>
  </si>
  <si>
    <t>Se cancela 80 Bx-caja.  En oficio hraeo/daf/srm/676/2015</t>
  </si>
  <si>
    <t>55-MC</t>
  </si>
  <si>
    <r>
      <t>BOLSA PARA ESTERILIZAR A GAS O VAPOR CON SISTEMA DE APERTURA LATERAL CON HILO Y TRATAMIENTO BACTERIAL. MEDIDAS:</t>
    </r>
    <r>
      <rPr>
        <b/>
        <sz val="10"/>
        <color indexed="8"/>
        <rFont val="Calibri"/>
        <family val="2"/>
      </rPr>
      <t xml:space="preserve"> 11 X 18 X 4 CM.</t>
    </r>
    <r>
      <rPr>
        <sz val="10"/>
        <color indexed="8"/>
        <rFont val="Calibri"/>
        <family val="2"/>
      </rPr>
      <t xml:space="preserve"> CAJA CON 1000 PIEZAS</t>
    </r>
  </si>
  <si>
    <t>M677</t>
  </si>
  <si>
    <r>
      <t>CATETER PERMANENTE VENOSO CENTRAL</t>
    </r>
    <r>
      <rPr>
        <b/>
        <sz val="10"/>
        <color indexed="8"/>
        <rFont val="Calibri"/>
        <family val="2"/>
      </rPr>
      <t xml:space="preserve"> TRILUMEN</t>
    </r>
    <r>
      <rPr>
        <sz val="10"/>
        <color indexed="8"/>
        <rFont val="Calibri"/>
        <family val="2"/>
      </rPr>
      <t xml:space="preserve"> 7FR X 8"(20CM) DE POLIURETANO RADIOPACO. ABRAZADERAS DE EXTENSION DE LA LINEA, GORRAS EN LUGAR DE LA INYECCION. KIT ACCESORIOS: GUIA PUNTA “J”, PINZA DE CATETER, AGUJA INTRODUCTORA JERINGA 5 ML, TEJIDO DILATADOR</t>
    </r>
  </si>
  <si>
    <t>56-MC</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</si>
</sst>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Pts&quot;_-;\-* #,##0.00\ &quot;Pts&quot;_-;_-* &quot;-&quot;??\ &quot;Pts&quot;_-;_-@_-"/>
    <numFmt numFmtId="165" formatCode="dd\-mm\-yy;@"/>
    <numFmt numFmtId="166" formatCode="&quot;$&quot;#,##0.00"/>
  </numFmts>
  <fonts count="62">
    <font>
      <sz val="11"/>
      <color theme="1"/>
      <name val="Calibri"/>
      <family val="2"/>
    </font>
    <font>
      <sz val="11"/>
      <color indexed="8"/>
      <name val="Calibri"/>
      <family val="2"/>
    </font>
    <font>
      <sz val="10"/>
      <name val="Arial"/>
      <family val="2"/>
    </font>
    <font>
      <b/>
      <sz val="11"/>
      <color indexed="8"/>
      <name val="Calibri"/>
      <family val="2"/>
    </font>
    <font>
      <sz val="7"/>
      <name val="Calibri"/>
      <family val="2"/>
    </font>
    <font>
      <b/>
      <sz val="7"/>
      <name val="Calibri"/>
      <family val="2"/>
    </font>
    <font>
      <sz val="7"/>
      <color indexed="8"/>
      <name val="Calibri"/>
      <family val="2"/>
    </font>
    <font>
      <b/>
      <sz val="7"/>
      <color indexed="8"/>
      <name val="Calibri"/>
      <family val="2"/>
    </font>
    <font>
      <sz val="9"/>
      <color indexed="8"/>
      <name val="Calibri"/>
      <family val="2"/>
    </font>
    <font>
      <sz val="9"/>
      <name val="Calibri"/>
      <family val="2"/>
    </font>
    <font>
      <b/>
      <sz val="9"/>
      <color indexed="8"/>
      <name val="Calibri"/>
      <family val="2"/>
    </font>
    <font>
      <b/>
      <sz val="9"/>
      <name val="Calibri"/>
      <family val="2"/>
    </font>
    <font>
      <sz val="9"/>
      <name val="Arial"/>
      <family val="2"/>
    </font>
    <font>
      <sz val="8"/>
      <color indexed="8"/>
      <name val="Calibri"/>
      <family val="2"/>
    </font>
    <font>
      <sz val="8"/>
      <name val="Calibri"/>
      <family val="2"/>
    </font>
    <font>
      <b/>
      <sz val="8"/>
      <name val="Calibri"/>
      <family val="2"/>
    </font>
    <font>
      <b/>
      <sz val="8"/>
      <color indexed="8"/>
      <name val="Calibri"/>
      <family val="2"/>
    </font>
    <font>
      <sz val="8"/>
      <name val="Arial"/>
      <family val="2"/>
    </font>
    <font>
      <sz val="8"/>
      <color indexed="8"/>
      <name val="Arial"/>
      <family val="2"/>
    </font>
    <font>
      <sz val="10"/>
      <color indexed="8"/>
      <name val="Calibri"/>
      <family val="2"/>
    </font>
    <font>
      <b/>
      <sz val="10"/>
      <color indexed="8"/>
      <name val="Calibri"/>
      <family val="2"/>
    </font>
    <font>
      <sz val="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7"/>
      <color rgb="FF000000"/>
      <name val="Calibri"/>
      <family val="2"/>
    </font>
    <font>
      <b/>
      <sz val="7"/>
      <color theme="1"/>
      <name val="Calibri"/>
      <family val="2"/>
    </font>
    <font>
      <sz val="9"/>
      <color theme="1"/>
      <name val="Calibri"/>
      <family val="2"/>
    </font>
    <font>
      <sz val="9"/>
      <color rgb="FF000000"/>
      <name val="Calibri"/>
      <family val="2"/>
    </font>
    <font>
      <sz val="8"/>
      <color rgb="FF000000"/>
      <name val="Calibri"/>
      <family val="2"/>
    </font>
    <font>
      <sz val="8"/>
      <color theme="1"/>
      <name val="Calibri"/>
      <family val="2"/>
    </font>
    <font>
      <sz val="8"/>
      <color theme="1"/>
      <name val="Arial"/>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border>
    <border>
      <left style="hair"/>
      <right/>
      <top style="hair"/>
      <bottom style="hair"/>
    </border>
    <border>
      <left style="hair"/>
      <right/>
      <top/>
      <bottom/>
    </border>
    <border>
      <left style="hair"/>
      <right style="hair"/>
      <top/>
      <bottom style="hair"/>
    </border>
    <border>
      <left style="thin"/>
      <right style="thin"/>
      <top style="thin"/>
      <bottom style="thin"/>
    </border>
    <border>
      <left/>
      <right style="hair"/>
      <top style="hair"/>
      <bottom style="hair"/>
    </border>
    <border>
      <left style="medium"/>
      <right style="medium"/>
      <top style="medium"/>
      <bottom/>
    </border>
    <border>
      <left style="medium"/>
      <right style="medium"/>
      <top/>
      <bottom style="hair"/>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69">
    <xf numFmtId="0" fontId="0" fillId="0" borderId="0" xfId="0" applyFont="1" applyAlignment="1">
      <alignment/>
    </xf>
    <xf numFmtId="0" fontId="52"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left"/>
    </xf>
    <xf numFmtId="43" fontId="4" fillId="0" borderId="0" xfId="47" applyFont="1" applyBorder="1" applyAlignment="1">
      <alignment horizontal="right"/>
    </xf>
    <xf numFmtId="43" fontId="4" fillId="0" borderId="0" xfId="47" applyFont="1" applyFill="1" applyBorder="1" applyAlignment="1">
      <alignment horizontal="left"/>
    </xf>
    <xf numFmtId="43" fontId="5" fillId="0" borderId="0" xfId="47" applyFont="1" applyFill="1" applyBorder="1" applyAlignment="1">
      <alignment horizontal="left"/>
    </xf>
    <xf numFmtId="0" fontId="4" fillId="0" borderId="0" xfId="0" applyFont="1" applyFill="1" applyBorder="1" applyAlignment="1">
      <alignment horizontal="left"/>
    </xf>
    <xf numFmtId="0" fontId="5" fillId="0" borderId="10" xfId="0" applyFont="1" applyFill="1" applyBorder="1" applyAlignment="1">
      <alignment horizontal="center" vertical="center"/>
    </xf>
    <xf numFmtId="165"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justify"/>
    </xf>
    <xf numFmtId="0" fontId="4" fillId="0" borderId="10" xfId="0" applyFont="1" applyFill="1" applyBorder="1" applyAlignment="1">
      <alignment horizontal="center" vertical="justify"/>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3" fontId="4" fillId="0" borderId="10" xfId="47" applyFont="1" applyFill="1" applyBorder="1" applyAlignment="1">
      <alignment horizontal="justify"/>
    </xf>
    <xf numFmtId="43" fontId="4" fillId="0" borderId="10" xfId="47" applyFont="1" applyFill="1" applyBorder="1" applyAlignment="1">
      <alignment horizontal="left"/>
    </xf>
    <xf numFmtId="43" fontId="5" fillId="0" borderId="10" xfId="47"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justify"/>
    </xf>
    <xf numFmtId="0" fontId="5" fillId="33" borderId="11" xfId="0" applyFont="1" applyFill="1" applyBorder="1" applyAlignment="1">
      <alignment horizontal="center" vertical="center"/>
    </xf>
    <xf numFmtId="165" fontId="5" fillId="33" borderId="11"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11" xfId="0" applyFont="1" applyFill="1" applyBorder="1" applyAlignment="1">
      <alignment horizontal="center"/>
    </xf>
    <xf numFmtId="14" fontId="5" fillId="33" borderId="11" xfId="0" applyNumberFormat="1" applyFont="1" applyFill="1" applyBorder="1" applyAlignment="1">
      <alignment horizontal="center" vertical="justify"/>
    </xf>
    <xf numFmtId="0" fontId="4" fillId="33" borderId="11" xfId="0"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43" fontId="4" fillId="33" borderId="11" xfId="47" applyFont="1" applyFill="1" applyBorder="1" applyAlignment="1">
      <alignment horizontal="justify"/>
    </xf>
    <xf numFmtId="43" fontId="4" fillId="33" borderId="11" xfId="47" applyFont="1" applyFill="1" applyBorder="1" applyAlignment="1">
      <alignment horizontal="left"/>
    </xf>
    <xf numFmtId="166" fontId="5" fillId="33" borderId="11" xfId="47" applyNumberFormat="1" applyFont="1" applyFill="1" applyBorder="1" applyAlignment="1">
      <alignment horizontal="right"/>
    </xf>
    <xf numFmtId="0" fontId="5" fillId="33" borderId="11" xfId="0" applyFont="1" applyFill="1" applyBorder="1" applyAlignment="1">
      <alignment horizontal="justify"/>
    </xf>
    <xf numFmtId="0" fontId="4" fillId="33" borderId="11" xfId="0" applyFont="1" applyFill="1" applyBorder="1" applyAlignment="1">
      <alignment horizontal="center"/>
    </xf>
    <xf numFmtId="0" fontId="53" fillId="0" borderId="0" xfId="0" applyFont="1" applyAlignment="1">
      <alignment/>
    </xf>
    <xf numFmtId="0" fontId="53" fillId="33" borderId="0" xfId="0" applyFont="1" applyFill="1" applyAlignment="1">
      <alignment/>
    </xf>
    <xf numFmtId="0" fontId="53" fillId="34" borderId="10" xfId="0" applyFont="1" applyFill="1" applyBorder="1" applyAlignment="1">
      <alignment/>
    </xf>
    <xf numFmtId="14" fontId="53" fillId="34" borderId="10" xfId="0" applyNumberFormat="1" applyFont="1" applyFill="1" applyBorder="1" applyAlignment="1">
      <alignment horizontal="center" vertical="center"/>
    </xf>
    <xf numFmtId="0" fontId="54"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0" fontId="53" fillId="34" borderId="10" xfId="0" applyFont="1" applyFill="1" applyBorder="1" applyAlignment="1">
      <alignment horizontal="center" vertical="center"/>
    </xf>
    <xf numFmtId="43" fontId="53" fillId="34" borderId="10" xfId="47" applyFont="1" applyFill="1" applyBorder="1" applyAlignment="1">
      <alignment horizontal="center" vertical="center"/>
    </xf>
    <xf numFmtId="0" fontId="53" fillId="34" borderId="10" xfId="0" applyFont="1" applyFill="1" applyBorder="1" applyAlignment="1">
      <alignment horizontal="justify" vertical="justify" wrapText="1"/>
    </xf>
    <xf numFmtId="0" fontId="53" fillId="0" borderId="10" xfId="0" applyFont="1" applyBorder="1" applyAlignment="1">
      <alignment/>
    </xf>
    <xf numFmtId="14" fontId="4" fillId="0" borderId="10" xfId="0" applyNumberFormat="1" applyFont="1" applyFill="1" applyBorder="1" applyAlignment="1">
      <alignment horizontal="center"/>
    </xf>
    <xf numFmtId="0" fontId="53" fillId="0" borderId="10" xfId="0" applyFont="1" applyBorder="1" applyAlignment="1">
      <alignment horizontal="justify" vertical="justify"/>
    </xf>
    <xf numFmtId="0" fontId="4" fillId="34" borderId="10" xfId="0" applyFont="1" applyFill="1" applyBorder="1" applyAlignment="1">
      <alignment horizontal="center" vertical="center"/>
    </xf>
    <xf numFmtId="4" fontId="53" fillId="34" borderId="10" xfId="0" applyNumberFormat="1" applyFont="1" applyFill="1" applyBorder="1" applyAlignment="1">
      <alignment horizontal="center" vertical="center"/>
    </xf>
    <xf numFmtId="0" fontId="53" fillId="34" borderId="10" xfId="0" applyFont="1" applyFill="1" applyBorder="1" applyAlignment="1">
      <alignment horizontal="justify" vertical="justify"/>
    </xf>
    <xf numFmtId="43" fontId="53" fillId="34" borderId="10" xfId="0" applyNumberFormat="1" applyFont="1" applyFill="1" applyBorder="1" applyAlignment="1">
      <alignment/>
    </xf>
    <xf numFmtId="0" fontId="54" fillId="34" borderId="10" xfId="0" applyFont="1" applyFill="1" applyBorder="1" applyAlignment="1">
      <alignment horizontal="center" vertical="top" wrapText="1"/>
    </xf>
    <xf numFmtId="0" fontId="4" fillId="34" borderId="10" xfId="0" applyFont="1" applyFill="1" applyBorder="1" applyAlignment="1">
      <alignment vertical="top" wrapText="1"/>
    </xf>
    <xf numFmtId="0" fontId="6" fillId="34" borderId="10" xfId="0" applyFont="1" applyFill="1" applyBorder="1" applyAlignment="1">
      <alignment horizontal="center" vertical="center"/>
    </xf>
    <xf numFmtId="0" fontId="54" fillId="34" borderId="10" xfId="0" applyFont="1" applyFill="1" applyBorder="1" applyAlignment="1">
      <alignment vertical="top" wrapText="1"/>
    </xf>
    <xf numFmtId="0" fontId="4" fillId="34" borderId="10" xfId="0" applyFont="1" applyFill="1" applyBorder="1" applyAlignment="1">
      <alignment horizontal="justify" vertical="justify" wrapText="1"/>
    </xf>
    <xf numFmtId="0" fontId="54" fillId="34" borderId="10" xfId="0" applyFont="1" applyFill="1" applyBorder="1" applyAlignment="1">
      <alignment vertical="center" wrapText="1"/>
    </xf>
    <xf numFmtId="0" fontId="4" fillId="34" borderId="10" xfId="0" applyFont="1" applyFill="1" applyBorder="1" applyAlignment="1">
      <alignment horizontal="center"/>
    </xf>
    <xf numFmtId="0" fontId="4" fillId="34" borderId="10" xfId="0" applyFont="1" applyFill="1" applyBorder="1" applyAlignment="1">
      <alignment horizontal="center" vertical="center" wrapText="1"/>
    </xf>
    <xf numFmtId="0" fontId="54" fillId="34" borderId="10" xfId="0" applyFont="1" applyFill="1" applyBorder="1" applyAlignment="1">
      <alignment horizontal="justify" vertical="justify" wrapText="1" readingOrder="2"/>
    </xf>
    <xf numFmtId="43" fontId="53" fillId="34" borderId="10" xfId="47" applyFont="1" applyFill="1" applyBorder="1" applyAlignment="1">
      <alignment/>
    </xf>
    <xf numFmtId="43" fontId="53" fillId="34" borderId="12" xfId="47" applyFont="1" applyFill="1" applyBorder="1" applyAlignment="1">
      <alignment horizontal="center" vertical="center"/>
    </xf>
    <xf numFmtId="0" fontId="6" fillId="34" borderId="10" xfId="0" applyFont="1" applyFill="1" applyBorder="1" applyAlignment="1">
      <alignment horizontal="center" vertical="center" wrapText="1"/>
    </xf>
    <xf numFmtId="0" fontId="53" fillId="34" borderId="0" xfId="0" applyFont="1" applyFill="1" applyAlignment="1">
      <alignment/>
    </xf>
    <xf numFmtId="0" fontId="4" fillId="34" borderId="10" xfId="0" applyNumberFormat="1" applyFont="1" applyFill="1" applyBorder="1" applyAlignment="1">
      <alignment vertical="center" wrapText="1"/>
    </xf>
    <xf numFmtId="0" fontId="54" fillId="34" borderId="10" xfId="0" applyNumberFormat="1" applyFont="1" applyFill="1" applyBorder="1" applyAlignment="1">
      <alignment vertical="center" wrapText="1"/>
    </xf>
    <xf numFmtId="14" fontId="53" fillId="34" borderId="10" xfId="0" applyNumberFormat="1" applyFont="1" applyFill="1" applyBorder="1" applyAlignment="1">
      <alignment horizontal="justify" vertical="justify"/>
    </xf>
    <xf numFmtId="0" fontId="4" fillId="34" borderId="10" xfId="0" applyFont="1" applyFill="1" applyBorder="1" applyAlignment="1">
      <alignment horizontal="justify" vertical="center" wrapText="1"/>
    </xf>
    <xf numFmtId="0" fontId="54" fillId="34" borderId="10" xfId="0" applyFont="1" applyFill="1" applyBorder="1" applyAlignment="1">
      <alignment horizontal="justify" vertical="center" wrapText="1"/>
    </xf>
    <xf numFmtId="0" fontId="53" fillId="0" borderId="0" xfId="0" applyFont="1" applyBorder="1" applyAlignment="1">
      <alignment/>
    </xf>
    <xf numFmtId="14" fontId="4" fillId="0" borderId="0" xfId="0" applyNumberFormat="1" applyFont="1" applyFill="1" applyBorder="1" applyAlignment="1">
      <alignment horizontal="center"/>
    </xf>
    <xf numFmtId="0" fontId="53" fillId="0" borderId="0" xfId="0" applyFont="1" applyBorder="1" applyAlignment="1">
      <alignment horizontal="justify" vertical="justify"/>
    </xf>
    <xf numFmtId="0" fontId="53" fillId="0" borderId="13" xfId="0" applyFont="1" applyFill="1" applyBorder="1" applyAlignment="1">
      <alignment/>
    </xf>
    <xf numFmtId="0" fontId="54" fillId="34" borderId="10" xfId="0" applyFont="1" applyFill="1" applyBorder="1" applyAlignment="1">
      <alignment horizontal="center" vertical="center"/>
    </xf>
    <xf numFmtId="14" fontId="53" fillId="34" borderId="0" xfId="0" applyNumberFormat="1" applyFont="1" applyFill="1" applyBorder="1" applyAlignment="1">
      <alignment horizontal="center" vertical="center"/>
    </xf>
    <xf numFmtId="14" fontId="53" fillId="34" borderId="10" xfId="0" applyNumberFormat="1" applyFont="1" applyFill="1" applyBorder="1" applyAlignment="1">
      <alignment/>
    </xf>
    <xf numFmtId="14" fontId="53" fillId="34" borderId="0" xfId="0" applyNumberFormat="1" applyFont="1" applyFill="1" applyAlignment="1">
      <alignment/>
    </xf>
    <xf numFmtId="0" fontId="55" fillId="34" borderId="0" xfId="0" applyFont="1" applyFill="1" applyAlignment="1">
      <alignment/>
    </xf>
    <xf numFmtId="0" fontId="55" fillId="0" borderId="0" xfId="0" applyFont="1" applyAlignment="1">
      <alignment/>
    </xf>
    <xf numFmtId="0" fontId="4" fillId="0" borderId="0" xfId="0" applyFont="1" applyBorder="1" applyAlignment="1">
      <alignment horizontal="center"/>
    </xf>
    <xf numFmtId="44" fontId="53" fillId="34" borderId="10" xfId="50" applyFont="1" applyFill="1" applyBorder="1" applyAlignment="1">
      <alignment horizontal="center" vertical="center" wrapText="1"/>
    </xf>
    <xf numFmtId="44" fontId="53" fillId="34" borderId="10" xfId="50" applyFont="1" applyFill="1" applyBorder="1" applyAlignment="1">
      <alignment horizontal="center" vertical="center"/>
    </xf>
    <xf numFmtId="44" fontId="55" fillId="34" borderId="10" xfId="50" applyFont="1" applyFill="1" applyBorder="1" applyAlignment="1">
      <alignment/>
    </xf>
    <xf numFmtId="0" fontId="12" fillId="34" borderId="10" xfId="0" applyFont="1" applyFill="1" applyBorder="1" applyAlignment="1">
      <alignment/>
    </xf>
    <xf numFmtId="0" fontId="9" fillId="34" borderId="10" xfId="0" applyFont="1" applyFill="1" applyBorder="1" applyAlignment="1">
      <alignment horizontal="center" vertical="center"/>
    </xf>
    <xf numFmtId="4" fontId="56" fillId="34" borderId="10" xfId="0" applyNumberFormat="1" applyFont="1" applyFill="1" applyBorder="1" applyAlignment="1">
      <alignment horizontal="center" vertical="center"/>
    </xf>
    <xf numFmtId="14" fontId="12" fillId="34" borderId="10" xfId="0" applyNumberFormat="1" applyFont="1" applyFill="1" applyBorder="1" applyAlignment="1">
      <alignment horizontal="center" vertical="center"/>
    </xf>
    <xf numFmtId="0" fontId="0" fillId="34" borderId="0" xfId="0" applyFill="1" applyAlignment="1">
      <alignment/>
    </xf>
    <xf numFmtId="0" fontId="57" fillId="34" borderId="10" xfId="0" applyFont="1" applyFill="1" applyBorder="1" applyAlignment="1">
      <alignment horizontal="center" vertical="top" wrapText="1"/>
    </xf>
    <xf numFmtId="0" fontId="9" fillId="34" borderId="10" xfId="0" applyFont="1" applyFill="1" applyBorder="1" applyAlignment="1">
      <alignment vertical="top" wrapText="1"/>
    </xf>
    <xf numFmtId="0" fontId="57" fillId="34" borderId="10" xfId="0" applyFont="1" applyFill="1" applyBorder="1" applyAlignment="1">
      <alignment horizontal="center" vertical="center" wrapText="1"/>
    </xf>
    <xf numFmtId="0" fontId="12" fillId="34" borderId="10" xfId="0" applyFont="1" applyFill="1" applyBorder="1" applyAlignment="1">
      <alignment horizontal="center" vertical="center"/>
    </xf>
    <xf numFmtId="0" fontId="57" fillId="34" borderId="10" xfId="0" applyFont="1" applyFill="1" applyBorder="1" applyAlignment="1">
      <alignment vertical="top" wrapText="1"/>
    </xf>
    <xf numFmtId="0" fontId="57"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14" fontId="12" fillId="34" borderId="10" xfId="0" applyNumberFormat="1" applyFont="1" applyFill="1" applyBorder="1" applyAlignment="1">
      <alignment horizontal="justify" vertical="justify"/>
    </xf>
    <xf numFmtId="0" fontId="12" fillId="34" borderId="10" xfId="0" applyFont="1" applyFill="1" applyBorder="1" applyAlignment="1">
      <alignment horizontal="justify" vertical="justify"/>
    </xf>
    <xf numFmtId="0" fontId="4" fillId="0" borderId="0" xfId="0" applyFont="1" applyBorder="1" applyAlignment="1">
      <alignment horizontal="center"/>
    </xf>
    <xf numFmtId="0" fontId="0" fillId="34" borderId="10" xfId="0" applyFill="1" applyBorder="1" applyAlignment="1">
      <alignment/>
    </xf>
    <xf numFmtId="0" fontId="12" fillId="34" borderId="14" xfId="0" applyFont="1" applyFill="1" applyBorder="1" applyAlignment="1">
      <alignment/>
    </xf>
    <xf numFmtId="14" fontId="12" fillId="34" borderId="14" xfId="0" applyNumberFormat="1" applyFont="1" applyFill="1" applyBorder="1" applyAlignment="1">
      <alignment horizontal="center" vertical="center"/>
    </xf>
    <xf numFmtId="0" fontId="0" fillId="34" borderId="14" xfId="0" applyFill="1" applyBorder="1" applyAlignment="1">
      <alignment/>
    </xf>
    <xf numFmtId="0" fontId="57" fillId="34" borderId="14" xfId="0" applyFont="1" applyFill="1" applyBorder="1" applyAlignment="1">
      <alignment horizontal="center" vertical="top" wrapText="1"/>
    </xf>
    <xf numFmtId="0" fontId="57" fillId="34" borderId="14" xfId="0" applyFont="1" applyFill="1" applyBorder="1" applyAlignment="1">
      <alignment vertical="top" wrapText="1"/>
    </xf>
    <xf numFmtId="0" fontId="57" fillId="34" borderId="14" xfId="0" applyFont="1" applyFill="1" applyBorder="1" applyAlignment="1">
      <alignment horizontal="center" vertical="center" wrapText="1"/>
    </xf>
    <xf numFmtId="0" fontId="9" fillId="34" borderId="14" xfId="0" applyFont="1" applyFill="1" applyBorder="1" applyAlignment="1">
      <alignment horizontal="center" vertical="center"/>
    </xf>
    <xf numFmtId="0" fontId="12" fillId="34" borderId="14" xfId="0" applyFont="1" applyFill="1" applyBorder="1" applyAlignment="1">
      <alignment horizontal="center" vertical="center"/>
    </xf>
    <xf numFmtId="4" fontId="56" fillId="34" borderId="14" xfId="0" applyNumberFormat="1" applyFont="1" applyFill="1" applyBorder="1" applyAlignment="1">
      <alignment horizontal="center" vertical="center"/>
    </xf>
    <xf numFmtId="0" fontId="17" fillId="34" borderId="10" xfId="0" applyFont="1" applyFill="1" applyBorder="1" applyAlignment="1">
      <alignment/>
    </xf>
    <xf numFmtId="14" fontId="17" fillId="34" borderId="10" xfId="0" applyNumberFormat="1" applyFont="1" applyFill="1" applyBorder="1" applyAlignment="1">
      <alignment horizontal="center" vertical="center"/>
    </xf>
    <xf numFmtId="0" fontId="58" fillId="0" borderId="10" xfId="0" applyFont="1" applyBorder="1" applyAlignment="1">
      <alignment horizontal="center" vertical="top" wrapText="1"/>
    </xf>
    <xf numFmtId="0" fontId="14" fillId="0" borderId="10" xfId="0" applyFont="1" applyBorder="1" applyAlignment="1">
      <alignment vertical="top" wrapText="1"/>
    </xf>
    <xf numFmtId="0" fontId="58" fillId="0" borderId="10" xfId="0" applyFont="1" applyBorder="1" applyAlignment="1">
      <alignment horizontal="center" vertical="center" wrapText="1"/>
    </xf>
    <xf numFmtId="0" fontId="14" fillId="34" borderId="10" xfId="0" applyFont="1" applyFill="1" applyBorder="1" applyAlignment="1">
      <alignment horizontal="center" vertical="center"/>
    </xf>
    <xf numFmtId="0" fontId="17" fillId="34" borderId="10" xfId="0" applyFont="1" applyFill="1" applyBorder="1" applyAlignment="1">
      <alignment horizontal="center" vertical="center"/>
    </xf>
    <xf numFmtId="4" fontId="59" fillId="34" borderId="10"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17" fillId="34" borderId="10" xfId="0" applyFont="1" applyFill="1" applyBorder="1" applyAlignment="1">
      <alignment horizontal="justify" vertical="justify"/>
    </xf>
    <xf numFmtId="0" fontId="58" fillId="0" borderId="10" xfId="0" applyFont="1" applyBorder="1" applyAlignment="1">
      <alignment vertical="top" wrapText="1"/>
    </xf>
    <xf numFmtId="0" fontId="17" fillId="34" borderId="10" xfId="0" applyFont="1" applyFill="1" applyBorder="1" applyAlignment="1">
      <alignment horizontal="justify" vertical="center"/>
    </xf>
    <xf numFmtId="0" fontId="14" fillId="35" borderId="10" xfId="0" applyFont="1" applyFill="1" applyBorder="1" applyAlignment="1">
      <alignment vertical="top" wrapText="1"/>
    </xf>
    <xf numFmtId="0" fontId="58" fillId="35" borderId="10" xfId="0" applyFont="1" applyFill="1" applyBorder="1" applyAlignment="1">
      <alignment horizontal="center" vertical="center" wrapText="1"/>
    </xf>
    <xf numFmtId="4" fontId="59" fillId="34" borderId="10" xfId="0" applyNumberFormat="1" applyFont="1" applyFill="1" applyBorder="1" applyAlignment="1">
      <alignment horizontal="center" vertical="center" wrapText="1"/>
    </xf>
    <xf numFmtId="0" fontId="58" fillId="35" borderId="10" xfId="0" applyFont="1" applyFill="1" applyBorder="1" applyAlignment="1">
      <alignment vertical="top" wrapText="1"/>
    </xf>
    <xf numFmtId="0" fontId="58" fillId="34" borderId="10" xfId="0" applyFont="1" applyFill="1" applyBorder="1" applyAlignment="1">
      <alignment horizontal="center" vertical="top" wrapText="1"/>
    </xf>
    <xf numFmtId="0" fontId="14" fillId="34" borderId="10" xfId="0" applyFont="1" applyFill="1" applyBorder="1" applyAlignment="1">
      <alignment vertical="top" wrapText="1"/>
    </xf>
    <xf numFmtId="0" fontId="58" fillId="34" borderId="10" xfId="0" applyFont="1" applyFill="1" applyBorder="1" applyAlignment="1">
      <alignment horizontal="center" vertical="center" wrapText="1"/>
    </xf>
    <xf numFmtId="43" fontId="59" fillId="34" borderId="10" xfId="47" applyFont="1" applyFill="1" applyBorder="1" applyAlignment="1">
      <alignment/>
    </xf>
    <xf numFmtId="43" fontId="0" fillId="34" borderId="14" xfId="47" applyFont="1" applyFill="1" applyBorder="1" applyAlignment="1">
      <alignment/>
    </xf>
    <xf numFmtId="43" fontId="59" fillId="34" borderId="14" xfId="47" applyFont="1" applyFill="1" applyBorder="1" applyAlignment="1">
      <alignment/>
    </xf>
    <xf numFmtId="0" fontId="17" fillId="34" borderId="10" xfId="0" applyFont="1" applyFill="1" applyBorder="1" applyAlignment="1">
      <alignment horizontal="justify" vertical="justify" wrapText="1"/>
    </xf>
    <xf numFmtId="0" fontId="60" fillId="0" borderId="0" xfId="0" applyFont="1" applyAlignment="1">
      <alignment/>
    </xf>
    <xf numFmtId="14" fontId="17" fillId="0" borderId="10" xfId="0" applyNumberFormat="1" applyFont="1" applyFill="1" applyBorder="1" applyAlignment="1">
      <alignment horizontal="center"/>
    </xf>
    <xf numFmtId="0" fontId="60" fillId="0" borderId="10" xfId="0" applyFont="1" applyBorder="1" applyAlignment="1">
      <alignment horizontal="justify" vertical="justify"/>
    </xf>
    <xf numFmtId="0" fontId="60" fillId="0" borderId="10" xfId="0" applyFont="1" applyBorder="1" applyAlignment="1">
      <alignment/>
    </xf>
    <xf numFmtId="0" fontId="0" fillId="34" borderId="10" xfId="0" applyFill="1" applyBorder="1" applyAlignment="1">
      <alignment horizontal="justify" vertical="justify"/>
    </xf>
    <xf numFmtId="43" fontId="60" fillId="34" borderId="10" xfId="47" applyFont="1" applyFill="1" applyBorder="1" applyAlignment="1">
      <alignment/>
    </xf>
    <xf numFmtId="0" fontId="0" fillId="0" borderId="0" xfId="0" applyAlignment="1">
      <alignment horizontal="justify" vertical="justify" wrapText="1"/>
    </xf>
    <xf numFmtId="0" fontId="0" fillId="34" borderId="10" xfId="0" applyFill="1" applyBorder="1" applyAlignment="1">
      <alignment horizontal="justify" vertical="justify" wrapText="1"/>
    </xf>
    <xf numFmtId="0" fontId="4" fillId="0" borderId="0" xfId="0" applyFont="1" applyBorder="1" applyAlignment="1">
      <alignment horizontal="center"/>
    </xf>
    <xf numFmtId="0" fontId="61" fillId="0" borderId="15" xfId="0" applyFont="1" applyBorder="1" applyAlignment="1">
      <alignment horizontal="center" vertical="top" wrapText="1"/>
    </xf>
    <xf numFmtId="0" fontId="61" fillId="0" borderId="15" xfId="0" applyFont="1" applyBorder="1" applyAlignment="1">
      <alignment vertical="top" wrapText="1"/>
    </xf>
    <xf numFmtId="0" fontId="14" fillId="34" borderId="15" xfId="0" applyFont="1" applyFill="1" applyBorder="1" applyAlignment="1">
      <alignment horizontal="center" vertical="center"/>
    </xf>
    <xf numFmtId="14" fontId="17" fillId="34" borderId="15" xfId="0" applyNumberFormat="1" applyFont="1" applyFill="1" applyBorder="1" applyAlignment="1">
      <alignment horizontal="center" vertical="center"/>
    </xf>
    <xf numFmtId="43" fontId="14" fillId="34" borderId="15" xfId="47" applyFont="1" applyFill="1" applyBorder="1" applyAlignment="1">
      <alignment horizontal="center" vertical="center"/>
    </xf>
    <xf numFmtId="14" fontId="17" fillId="0" borderId="16" xfId="0" applyNumberFormat="1" applyFont="1" applyFill="1" applyBorder="1" applyAlignment="1">
      <alignment horizontal="center"/>
    </xf>
    <xf numFmtId="0" fontId="17" fillId="34" borderId="14" xfId="0" applyFont="1" applyFill="1" applyBorder="1" applyAlignment="1">
      <alignment/>
    </xf>
    <xf numFmtId="14" fontId="17" fillId="34" borderId="14" xfId="0" applyNumberFormat="1" applyFont="1" applyFill="1" applyBorder="1" applyAlignment="1">
      <alignment horizontal="center" vertical="center"/>
    </xf>
    <xf numFmtId="0" fontId="14" fillId="34" borderId="14"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4" xfId="0" applyFont="1" applyFill="1" applyBorder="1" applyAlignment="1">
      <alignment horizontal="justify" vertical="justify" wrapText="1"/>
    </xf>
    <xf numFmtId="0" fontId="17" fillId="34" borderId="15" xfId="0" applyFont="1" applyFill="1" applyBorder="1" applyAlignment="1">
      <alignment/>
    </xf>
    <xf numFmtId="0" fontId="0" fillId="34" borderId="15" xfId="0" applyFill="1" applyBorder="1" applyAlignment="1">
      <alignment/>
    </xf>
    <xf numFmtId="0" fontId="17" fillId="34" borderId="15" xfId="0" applyFont="1" applyFill="1" applyBorder="1" applyAlignment="1">
      <alignment horizontal="center" vertical="center"/>
    </xf>
    <xf numFmtId="43" fontId="59" fillId="34" borderId="15" xfId="47" applyFont="1" applyFill="1" applyBorder="1" applyAlignment="1">
      <alignment/>
    </xf>
    <xf numFmtId="0" fontId="60" fillId="0" borderId="15" xfId="0" applyFont="1" applyBorder="1" applyAlignment="1">
      <alignment/>
    </xf>
    <xf numFmtId="14" fontId="17" fillId="0" borderId="15" xfId="0" applyNumberFormat="1" applyFont="1" applyFill="1" applyBorder="1" applyAlignment="1">
      <alignment horizontal="center"/>
    </xf>
    <xf numFmtId="0" fontId="21" fillId="0" borderId="15" xfId="0" applyFont="1" applyBorder="1" applyAlignment="1">
      <alignment vertical="top" wrapText="1"/>
    </xf>
    <xf numFmtId="0" fontId="5" fillId="15" borderId="17"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0" borderId="0" xfId="0" applyFont="1" applyBorder="1" applyAlignment="1">
      <alignment horizontal="center"/>
    </xf>
    <xf numFmtId="0" fontId="4" fillId="0" borderId="0" xfId="0" applyFont="1" applyBorder="1" applyAlignment="1">
      <alignment horizontal="center"/>
    </xf>
    <xf numFmtId="0" fontId="5" fillId="0" borderId="19" xfId="0" applyFont="1" applyBorder="1" applyAlignment="1">
      <alignment horizontal="center"/>
    </xf>
    <xf numFmtId="0" fontId="5" fillId="15" borderId="17" xfId="0" applyFont="1" applyFill="1" applyBorder="1" applyAlignment="1">
      <alignment horizontal="center" wrapText="1"/>
    </xf>
    <xf numFmtId="0" fontId="5" fillId="15" borderId="18" xfId="0" applyFont="1" applyFill="1" applyBorder="1" applyAlignment="1">
      <alignment horizontal="center" wrapText="1"/>
    </xf>
    <xf numFmtId="0" fontId="5" fillId="15" borderId="17" xfId="0" applyFont="1" applyFill="1" applyBorder="1" applyAlignment="1">
      <alignment horizontal="center" vertical="center"/>
    </xf>
    <xf numFmtId="0" fontId="5" fillId="15" borderId="18" xfId="0" applyFont="1" applyFill="1" applyBorder="1" applyAlignment="1">
      <alignment horizontal="center" vertical="center"/>
    </xf>
    <xf numFmtId="43" fontId="5" fillId="15" borderId="17" xfId="47" applyFont="1" applyFill="1" applyBorder="1" applyAlignment="1">
      <alignment horizontal="center" vertical="center"/>
    </xf>
    <xf numFmtId="43" fontId="5" fillId="15" borderId="18" xfId="47" applyFont="1" applyFill="1" applyBorder="1" applyAlignment="1">
      <alignment horizontal="center" vertical="center"/>
    </xf>
    <xf numFmtId="43" fontId="5" fillId="15" borderId="17" xfId="47" applyFont="1" applyFill="1" applyBorder="1" applyAlignment="1">
      <alignment horizontal="center" vertical="center" wrapText="1"/>
    </xf>
    <xf numFmtId="43" fontId="5" fillId="15" borderId="18" xfId="47" applyFont="1" applyFill="1" applyBorder="1" applyAlignment="1">
      <alignment horizontal="center" vertical="center" wrapText="1"/>
    </xf>
    <xf numFmtId="0" fontId="53" fillId="0" borderId="18" xfId="0" applyFont="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2581275</xdr:colOff>
      <xdr:row>11</xdr:row>
      <xdr:rowOff>0</xdr:rowOff>
    </xdr:from>
    <xdr:ext cx="47625" cy="219075"/>
    <xdr:sp fLocksText="0">
      <xdr:nvSpPr>
        <xdr:cNvPr id="1" name="1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 name="2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 name="3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 name="4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5" name="5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6" name="6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7" name="7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8" name="8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9" name="9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0" name="10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1" name="11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2" name="12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3" name="13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4" name="14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5" name="15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6" name="16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7" name="17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8" name="18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9" name="19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0" name="20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1" name="21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2" name="22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3" name="23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4" name="24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5" name="25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6" name="26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7" name="27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8" name="28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9" name="29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0" name="30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1" name="31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2" name="32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3" name="33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4" name="34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5" name="35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6" name="36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7" name="37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8" name="38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9" name="39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0" name="40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1" name="41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2" name="42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3" name="43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4" name="44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5" name="45 CuadroTexto"/>
        <xdr:cNvSpPr txBox="1">
          <a:spLocks noChangeArrowheads="1"/>
        </xdr:cNvSpPr>
      </xdr:nvSpPr>
      <xdr:spPr>
        <a:xfrm>
          <a:off x="7229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18</xdr:row>
      <xdr:rowOff>0</xdr:rowOff>
    </xdr:from>
    <xdr:ext cx="47625" cy="219075"/>
    <xdr:sp fLocksText="0">
      <xdr:nvSpPr>
        <xdr:cNvPr id="46" name="46 CuadroTexto"/>
        <xdr:cNvSpPr txBox="1">
          <a:spLocks noChangeArrowheads="1"/>
        </xdr:cNvSpPr>
      </xdr:nvSpPr>
      <xdr:spPr>
        <a:xfrm>
          <a:off x="8458200" y="3924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28600"/>
    <xdr:sp fLocksText="0">
      <xdr:nvSpPr>
        <xdr:cNvPr id="47" name="47 CuadroTexto"/>
        <xdr:cNvSpPr txBox="1">
          <a:spLocks noChangeArrowheads="1"/>
        </xdr:cNvSpPr>
      </xdr:nvSpPr>
      <xdr:spPr>
        <a:xfrm>
          <a:off x="8458200" y="7200900"/>
          <a:ext cx="476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28600"/>
    <xdr:sp fLocksText="0">
      <xdr:nvSpPr>
        <xdr:cNvPr id="48" name="48 CuadroTexto"/>
        <xdr:cNvSpPr txBox="1">
          <a:spLocks noChangeArrowheads="1"/>
        </xdr:cNvSpPr>
      </xdr:nvSpPr>
      <xdr:spPr>
        <a:xfrm>
          <a:off x="8458200" y="7200900"/>
          <a:ext cx="476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28600"/>
    <xdr:sp fLocksText="0">
      <xdr:nvSpPr>
        <xdr:cNvPr id="49" name="49 CuadroTexto"/>
        <xdr:cNvSpPr txBox="1">
          <a:spLocks noChangeArrowheads="1"/>
        </xdr:cNvSpPr>
      </xdr:nvSpPr>
      <xdr:spPr>
        <a:xfrm>
          <a:off x="8458200" y="7200900"/>
          <a:ext cx="476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35</xdr:row>
      <xdr:rowOff>85725</xdr:rowOff>
    </xdr:from>
    <xdr:ext cx="47625" cy="142875"/>
    <xdr:sp fLocksText="0">
      <xdr:nvSpPr>
        <xdr:cNvPr id="50" name="50 CuadroTexto"/>
        <xdr:cNvSpPr txBox="1">
          <a:spLocks noChangeArrowheads="1"/>
        </xdr:cNvSpPr>
      </xdr:nvSpPr>
      <xdr:spPr>
        <a:xfrm>
          <a:off x="8458200" y="10563225"/>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16</xdr:row>
      <xdr:rowOff>0</xdr:rowOff>
    </xdr:from>
    <xdr:ext cx="47625" cy="123825"/>
    <xdr:sp fLocksText="0">
      <xdr:nvSpPr>
        <xdr:cNvPr id="51" name="51 CuadroTexto"/>
        <xdr:cNvSpPr txBox="1">
          <a:spLocks noChangeArrowheads="1"/>
        </xdr:cNvSpPr>
      </xdr:nvSpPr>
      <xdr:spPr>
        <a:xfrm>
          <a:off x="8458200" y="3505200"/>
          <a:ext cx="476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2" name="52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3" name="53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4" name="54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5" name="55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18</xdr:row>
      <xdr:rowOff>0</xdr:rowOff>
    </xdr:from>
    <xdr:ext cx="47625" cy="219075"/>
    <xdr:sp fLocksText="0">
      <xdr:nvSpPr>
        <xdr:cNvPr id="56" name="56 CuadroTexto"/>
        <xdr:cNvSpPr txBox="1">
          <a:spLocks noChangeArrowheads="1"/>
        </xdr:cNvSpPr>
      </xdr:nvSpPr>
      <xdr:spPr>
        <a:xfrm>
          <a:off x="8458200" y="3924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16</xdr:row>
      <xdr:rowOff>0</xdr:rowOff>
    </xdr:from>
    <xdr:ext cx="47625" cy="133350"/>
    <xdr:sp fLocksText="0">
      <xdr:nvSpPr>
        <xdr:cNvPr id="57" name="57 CuadroTexto"/>
        <xdr:cNvSpPr txBox="1">
          <a:spLocks noChangeArrowheads="1"/>
        </xdr:cNvSpPr>
      </xdr:nvSpPr>
      <xdr:spPr>
        <a:xfrm>
          <a:off x="8458200" y="3505200"/>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8" name="58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9" name="59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60" name="60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61" name="61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76225"/>
    <xdr:sp fLocksText="0">
      <xdr:nvSpPr>
        <xdr:cNvPr id="62" name="62 CuadroTexto"/>
        <xdr:cNvSpPr txBox="1">
          <a:spLocks noChangeArrowheads="1"/>
        </xdr:cNvSpPr>
      </xdr:nvSpPr>
      <xdr:spPr>
        <a:xfrm>
          <a:off x="8458200" y="7200900"/>
          <a:ext cx="47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76225"/>
    <xdr:sp fLocksText="0">
      <xdr:nvSpPr>
        <xdr:cNvPr id="63" name="63 CuadroTexto"/>
        <xdr:cNvSpPr txBox="1">
          <a:spLocks noChangeArrowheads="1"/>
        </xdr:cNvSpPr>
      </xdr:nvSpPr>
      <xdr:spPr>
        <a:xfrm>
          <a:off x="8458200" y="7200900"/>
          <a:ext cx="47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37</xdr:row>
      <xdr:rowOff>0</xdr:rowOff>
    </xdr:from>
    <xdr:ext cx="47625" cy="219075"/>
    <xdr:sp fLocksText="0">
      <xdr:nvSpPr>
        <xdr:cNvPr id="64" name="64 CuadroTexto"/>
        <xdr:cNvSpPr txBox="1">
          <a:spLocks noChangeArrowheads="1"/>
        </xdr:cNvSpPr>
      </xdr:nvSpPr>
      <xdr:spPr>
        <a:xfrm>
          <a:off x="8458200" y="1104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28600"/>
    <xdr:sp fLocksText="0">
      <xdr:nvSpPr>
        <xdr:cNvPr id="65" name="65 CuadroTexto"/>
        <xdr:cNvSpPr txBox="1">
          <a:spLocks noChangeArrowheads="1"/>
        </xdr:cNvSpPr>
      </xdr:nvSpPr>
      <xdr:spPr>
        <a:xfrm>
          <a:off x="8458200" y="7200900"/>
          <a:ext cx="476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35</xdr:row>
      <xdr:rowOff>85725</xdr:rowOff>
    </xdr:from>
    <xdr:ext cx="47625" cy="142875"/>
    <xdr:sp fLocksText="0">
      <xdr:nvSpPr>
        <xdr:cNvPr id="66" name="66 CuadroTexto"/>
        <xdr:cNvSpPr txBox="1">
          <a:spLocks noChangeArrowheads="1"/>
        </xdr:cNvSpPr>
      </xdr:nvSpPr>
      <xdr:spPr>
        <a:xfrm>
          <a:off x="8458200" y="10563225"/>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42</xdr:row>
      <xdr:rowOff>0</xdr:rowOff>
    </xdr:from>
    <xdr:ext cx="47625" cy="171450"/>
    <xdr:sp fLocksText="0">
      <xdr:nvSpPr>
        <xdr:cNvPr id="67" name="67 CuadroTexto"/>
        <xdr:cNvSpPr txBox="1">
          <a:spLocks noChangeArrowheads="1"/>
        </xdr:cNvSpPr>
      </xdr:nvSpPr>
      <xdr:spPr>
        <a:xfrm>
          <a:off x="8458200" y="14820900"/>
          <a:ext cx="4762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42</xdr:row>
      <xdr:rowOff>0</xdr:rowOff>
    </xdr:from>
    <xdr:ext cx="47625" cy="171450"/>
    <xdr:sp fLocksText="0">
      <xdr:nvSpPr>
        <xdr:cNvPr id="68" name="68 CuadroTexto"/>
        <xdr:cNvSpPr txBox="1">
          <a:spLocks noChangeArrowheads="1"/>
        </xdr:cNvSpPr>
      </xdr:nvSpPr>
      <xdr:spPr>
        <a:xfrm>
          <a:off x="8458200" y="14820900"/>
          <a:ext cx="4762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42</xdr:row>
      <xdr:rowOff>0</xdr:rowOff>
    </xdr:from>
    <xdr:ext cx="47625" cy="171450"/>
    <xdr:sp fLocksText="0">
      <xdr:nvSpPr>
        <xdr:cNvPr id="69" name="69 CuadroTexto"/>
        <xdr:cNvSpPr txBox="1">
          <a:spLocks noChangeArrowheads="1"/>
        </xdr:cNvSpPr>
      </xdr:nvSpPr>
      <xdr:spPr>
        <a:xfrm>
          <a:off x="8458200" y="14820900"/>
          <a:ext cx="4762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19</xdr:row>
      <xdr:rowOff>0</xdr:rowOff>
    </xdr:from>
    <xdr:ext cx="47625" cy="219075"/>
    <xdr:sp fLocksText="0">
      <xdr:nvSpPr>
        <xdr:cNvPr id="70" name="70 CuadroTexto"/>
        <xdr:cNvSpPr txBox="1">
          <a:spLocks noChangeArrowheads="1"/>
        </xdr:cNvSpPr>
      </xdr:nvSpPr>
      <xdr:spPr>
        <a:xfrm>
          <a:off x="8458200" y="41529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0</xdr:rowOff>
    </xdr:from>
    <xdr:ext cx="47625" cy="180975"/>
    <xdr:sp fLocksText="0">
      <xdr:nvSpPr>
        <xdr:cNvPr id="71" name="71 CuadroTexto"/>
        <xdr:cNvSpPr txBox="1">
          <a:spLocks noChangeArrowheads="1"/>
        </xdr:cNvSpPr>
      </xdr:nvSpPr>
      <xdr:spPr>
        <a:xfrm>
          <a:off x="8458200" y="20078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0</xdr:rowOff>
    </xdr:from>
    <xdr:ext cx="47625" cy="180975"/>
    <xdr:sp fLocksText="0">
      <xdr:nvSpPr>
        <xdr:cNvPr id="72" name="72 CuadroTexto"/>
        <xdr:cNvSpPr txBox="1">
          <a:spLocks noChangeArrowheads="1"/>
        </xdr:cNvSpPr>
      </xdr:nvSpPr>
      <xdr:spPr>
        <a:xfrm>
          <a:off x="8458200" y="20078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0</xdr:rowOff>
    </xdr:from>
    <xdr:ext cx="47625" cy="180975"/>
    <xdr:sp fLocksText="0">
      <xdr:nvSpPr>
        <xdr:cNvPr id="73" name="73 CuadroTexto"/>
        <xdr:cNvSpPr txBox="1">
          <a:spLocks noChangeArrowheads="1"/>
        </xdr:cNvSpPr>
      </xdr:nvSpPr>
      <xdr:spPr>
        <a:xfrm>
          <a:off x="8458200" y="20078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95250</xdr:rowOff>
    </xdr:from>
    <xdr:ext cx="47625" cy="180975"/>
    <xdr:sp fLocksText="0">
      <xdr:nvSpPr>
        <xdr:cNvPr id="74" name="74 CuadroTexto"/>
        <xdr:cNvSpPr txBox="1">
          <a:spLocks noChangeArrowheads="1"/>
        </xdr:cNvSpPr>
      </xdr:nvSpPr>
      <xdr:spPr>
        <a:xfrm>
          <a:off x="8458200" y="2017395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18</xdr:row>
      <xdr:rowOff>0</xdr:rowOff>
    </xdr:from>
    <xdr:ext cx="47625" cy="219075"/>
    <xdr:sp fLocksText="0">
      <xdr:nvSpPr>
        <xdr:cNvPr id="75" name="75 CuadroTexto"/>
        <xdr:cNvSpPr txBox="1">
          <a:spLocks noChangeArrowheads="1"/>
        </xdr:cNvSpPr>
      </xdr:nvSpPr>
      <xdr:spPr>
        <a:xfrm>
          <a:off x="8458200" y="3924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76" name="76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77" name="77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78" name="78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79" name="79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19</xdr:row>
      <xdr:rowOff>0</xdr:rowOff>
    </xdr:from>
    <xdr:ext cx="47625" cy="219075"/>
    <xdr:sp fLocksText="0">
      <xdr:nvSpPr>
        <xdr:cNvPr id="80" name="80 CuadroTexto"/>
        <xdr:cNvSpPr txBox="1">
          <a:spLocks noChangeArrowheads="1"/>
        </xdr:cNvSpPr>
      </xdr:nvSpPr>
      <xdr:spPr>
        <a:xfrm>
          <a:off x="8458200" y="41529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18</xdr:row>
      <xdr:rowOff>0</xdr:rowOff>
    </xdr:from>
    <xdr:ext cx="47625" cy="219075"/>
    <xdr:sp fLocksText="0">
      <xdr:nvSpPr>
        <xdr:cNvPr id="81" name="81 CuadroTexto"/>
        <xdr:cNvSpPr txBox="1">
          <a:spLocks noChangeArrowheads="1"/>
        </xdr:cNvSpPr>
      </xdr:nvSpPr>
      <xdr:spPr>
        <a:xfrm>
          <a:off x="8458200" y="3924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82" name="82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83" name="83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84" name="84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85" name="85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76225"/>
    <xdr:sp fLocksText="0">
      <xdr:nvSpPr>
        <xdr:cNvPr id="86" name="86 CuadroTexto"/>
        <xdr:cNvSpPr txBox="1">
          <a:spLocks noChangeArrowheads="1"/>
        </xdr:cNvSpPr>
      </xdr:nvSpPr>
      <xdr:spPr>
        <a:xfrm>
          <a:off x="8458200" y="7200900"/>
          <a:ext cx="47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76225"/>
    <xdr:sp fLocksText="0">
      <xdr:nvSpPr>
        <xdr:cNvPr id="87" name="87 CuadroTexto"/>
        <xdr:cNvSpPr txBox="1">
          <a:spLocks noChangeArrowheads="1"/>
        </xdr:cNvSpPr>
      </xdr:nvSpPr>
      <xdr:spPr>
        <a:xfrm>
          <a:off x="8458200" y="7200900"/>
          <a:ext cx="47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53</xdr:row>
      <xdr:rowOff>0</xdr:rowOff>
    </xdr:from>
    <xdr:ext cx="47625" cy="219075"/>
    <xdr:sp fLocksText="0">
      <xdr:nvSpPr>
        <xdr:cNvPr id="88" name="88 CuadroTexto"/>
        <xdr:cNvSpPr txBox="1">
          <a:spLocks noChangeArrowheads="1"/>
        </xdr:cNvSpPr>
      </xdr:nvSpPr>
      <xdr:spPr>
        <a:xfrm>
          <a:off x="8458200" y="20307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0</xdr:rowOff>
    </xdr:from>
    <xdr:ext cx="47625" cy="180975"/>
    <xdr:sp fLocksText="0">
      <xdr:nvSpPr>
        <xdr:cNvPr id="89" name="89 CuadroTexto"/>
        <xdr:cNvSpPr txBox="1">
          <a:spLocks noChangeArrowheads="1"/>
        </xdr:cNvSpPr>
      </xdr:nvSpPr>
      <xdr:spPr>
        <a:xfrm>
          <a:off x="8458200" y="20078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95250</xdr:rowOff>
    </xdr:from>
    <xdr:ext cx="47625" cy="180975"/>
    <xdr:sp fLocksText="0">
      <xdr:nvSpPr>
        <xdr:cNvPr id="90" name="90 CuadroTexto"/>
        <xdr:cNvSpPr txBox="1">
          <a:spLocks noChangeArrowheads="1"/>
        </xdr:cNvSpPr>
      </xdr:nvSpPr>
      <xdr:spPr>
        <a:xfrm>
          <a:off x="8458200" y="2017395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59</xdr:row>
      <xdr:rowOff>0</xdr:rowOff>
    </xdr:from>
    <xdr:ext cx="47625" cy="219075"/>
    <xdr:sp fLocksText="0">
      <xdr:nvSpPr>
        <xdr:cNvPr id="91" name="91 CuadroTexto"/>
        <xdr:cNvSpPr txBox="1">
          <a:spLocks noChangeArrowheads="1"/>
        </xdr:cNvSpPr>
      </xdr:nvSpPr>
      <xdr:spPr>
        <a:xfrm>
          <a:off x="8458200" y="2247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59</xdr:row>
      <xdr:rowOff>0</xdr:rowOff>
    </xdr:from>
    <xdr:ext cx="47625" cy="219075"/>
    <xdr:sp fLocksText="0">
      <xdr:nvSpPr>
        <xdr:cNvPr id="92" name="92 CuadroTexto"/>
        <xdr:cNvSpPr txBox="1">
          <a:spLocks noChangeArrowheads="1"/>
        </xdr:cNvSpPr>
      </xdr:nvSpPr>
      <xdr:spPr>
        <a:xfrm>
          <a:off x="8458200" y="2247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59</xdr:row>
      <xdr:rowOff>0</xdr:rowOff>
    </xdr:from>
    <xdr:ext cx="47625" cy="219075"/>
    <xdr:sp fLocksText="0">
      <xdr:nvSpPr>
        <xdr:cNvPr id="93" name="93 CuadroTexto"/>
        <xdr:cNvSpPr txBox="1">
          <a:spLocks noChangeArrowheads="1"/>
        </xdr:cNvSpPr>
      </xdr:nvSpPr>
      <xdr:spPr>
        <a:xfrm>
          <a:off x="8458200" y="2247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59</xdr:row>
      <xdr:rowOff>0</xdr:rowOff>
    </xdr:from>
    <xdr:ext cx="47625" cy="219075"/>
    <xdr:sp fLocksText="0">
      <xdr:nvSpPr>
        <xdr:cNvPr id="94" name="94 CuadroTexto"/>
        <xdr:cNvSpPr txBox="1">
          <a:spLocks noChangeArrowheads="1"/>
        </xdr:cNvSpPr>
      </xdr:nvSpPr>
      <xdr:spPr>
        <a:xfrm>
          <a:off x="8458200" y="2247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95" name="95 CuadroTexto"/>
        <xdr:cNvSpPr txBox="1">
          <a:spLocks noChangeArrowheads="1"/>
        </xdr:cNvSpPr>
      </xdr:nvSpPr>
      <xdr:spPr>
        <a:xfrm>
          <a:off x="8458200"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96" name="96 CuadroTexto"/>
        <xdr:cNvSpPr txBox="1">
          <a:spLocks noChangeArrowheads="1"/>
        </xdr:cNvSpPr>
      </xdr:nvSpPr>
      <xdr:spPr>
        <a:xfrm>
          <a:off x="8458200"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97" name="97 CuadroTexto"/>
        <xdr:cNvSpPr txBox="1">
          <a:spLocks noChangeArrowheads="1"/>
        </xdr:cNvSpPr>
      </xdr:nvSpPr>
      <xdr:spPr>
        <a:xfrm>
          <a:off x="8458200"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98" name="98 CuadroTexto"/>
        <xdr:cNvSpPr txBox="1">
          <a:spLocks noChangeArrowheads="1"/>
        </xdr:cNvSpPr>
      </xdr:nvSpPr>
      <xdr:spPr>
        <a:xfrm>
          <a:off x="8458200"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99" name="99 CuadroTexto"/>
        <xdr:cNvSpPr txBox="1">
          <a:spLocks noChangeArrowheads="1"/>
        </xdr:cNvSpPr>
      </xdr:nvSpPr>
      <xdr:spPr>
        <a:xfrm>
          <a:off x="8458200"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100" name="100 CuadroTexto"/>
        <xdr:cNvSpPr txBox="1">
          <a:spLocks noChangeArrowheads="1"/>
        </xdr:cNvSpPr>
      </xdr:nvSpPr>
      <xdr:spPr>
        <a:xfrm>
          <a:off x="8458200"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101" name="101 CuadroTexto"/>
        <xdr:cNvSpPr txBox="1">
          <a:spLocks noChangeArrowheads="1"/>
        </xdr:cNvSpPr>
      </xdr:nvSpPr>
      <xdr:spPr>
        <a:xfrm>
          <a:off x="8458200"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102" name="102 CuadroTexto"/>
        <xdr:cNvSpPr txBox="1">
          <a:spLocks noChangeArrowheads="1"/>
        </xdr:cNvSpPr>
      </xdr:nvSpPr>
      <xdr:spPr>
        <a:xfrm>
          <a:off x="8458200"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21</xdr:row>
      <xdr:rowOff>85725</xdr:rowOff>
    </xdr:from>
    <xdr:ext cx="47625" cy="161925"/>
    <xdr:sp fLocksText="0">
      <xdr:nvSpPr>
        <xdr:cNvPr id="103" name="103 CuadroTexto"/>
        <xdr:cNvSpPr txBox="1">
          <a:spLocks noChangeArrowheads="1"/>
        </xdr:cNvSpPr>
      </xdr:nvSpPr>
      <xdr:spPr>
        <a:xfrm>
          <a:off x="8458200" y="4657725"/>
          <a:ext cx="476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04" name="104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05" name="105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06" name="106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07" name="107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19</xdr:row>
      <xdr:rowOff>114300</xdr:rowOff>
    </xdr:from>
    <xdr:ext cx="47625" cy="219075"/>
    <xdr:sp fLocksText="0">
      <xdr:nvSpPr>
        <xdr:cNvPr id="108" name="108 CuadroTexto"/>
        <xdr:cNvSpPr txBox="1">
          <a:spLocks noChangeArrowheads="1"/>
        </xdr:cNvSpPr>
      </xdr:nvSpPr>
      <xdr:spPr>
        <a:xfrm>
          <a:off x="8458200" y="4267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09" name="109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0" name="110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1" name="111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2" name="112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21</xdr:row>
      <xdr:rowOff>85725</xdr:rowOff>
    </xdr:from>
    <xdr:ext cx="47625" cy="161925"/>
    <xdr:sp fLocksText="0">
      <xdr:nvSpPr>
        <xdr:cNvPr id="113" name="113 CuadroTexto"/>
        <xdr:cNvSpPr txBox="1">
          <a:spLocks noChangeArrowheads="1"/>
        </xdr:cNvSpPr>
      </xdr:nvSpPr>
      <xdr:spPr>
        <a:xfrm>
          <a:off x="8458200" y="4657725"/>
          <a:ext cx="476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19</xdr:row>
      <xdr:rowOff>0</xdr:rowOff>
    </xdr:from>
    <xdr:ext cx="47625" cy="219075"/>
    <xdr:sp fLocksText="0">
      <xdr:nvSpPr>
        <xdr:cNvPr id="114" name="114 CuadroTexto"/>
        <xdr:cNvSpPr txBox="1">
          <a:spLocks noChangeArrowheads="1"/>
        </xdr:cNvSpPr>
      </xdr:nvSpPr>
      <xdr:spPr>
        <a:xfrm>
          <a:off x="8458200" y="41529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5" name="115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6" name="116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7" name="117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8" name="118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38</xdr:row>
      <xdr:rowOff>76200</xdr:rowOff>
    </xdr:from>
    <xdr:ext cx="47625" cy="152400"/>
    <xdr:sp fLocksText="0">
      <xdr:nvSpPr>
        <xdr:cNvPr id="119" name="119 CuadroTexto"/>
        <xdr:cNvSpPr txBox="1">
          <a:spLocks noChangeArrowheads="1"/>
        </xdr:cNvSpPr>
      </xdr:nvSpPr>
      <xdr:spPr>
        <a:xfrm>
          <a:off x="8458200" y="11811000"/>
          <a:ext cx="476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38</xdr:row>
      <xdr:rowOff>76200</xdr:rowOff>
    </xdr:from>
    <xdr:ext cx="47625" cy="152400"/>
    <xdr:sp fLocksText="0">
      <xdr:nvSpPr>
        <xdr:cNvPr id="120" name="120 CuadroTexto"/>
        <xdr:cNvSpPr txBox="1">
          <a:spLocks noChangeArrowheads="1"/>
        </xdr:cNvSpPr>
      </xdr:nvSpPr>
      <xdr:spPr>
        <a:xfrm>
          <a:off x="8458200" y="11811000"/>
          <a:ext cx="476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66</xdr:row>
      <xdr:rowOff>0</xdr:rowOff>
    </xdr:from>
    <xdr:ext cx="47625" cy="142875"/>
    <xdr:sp fLocksText="0">
      <xdr:nvSpPr>
        <xdr:cNvPr id="121" name="121 CuadroTexto"/>
        <xdr:cNvSpPr txBox="1">
          <a:spLocks noChangeArrowheads="1"/>
        </xdr:cNvSpPr>
      </xdr:nvSpPr>
      <xdr:spPr>
        <a:xfrm>
          <a:off x="8458200" y="259461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22" name="122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23" name="123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76</xdr:row>
      <xdr:rowOff>0</xdr:rowOff>
    </xdr:from>
    <xdr:ext cx="47625" cy="219075"/>
    <xdr:sp fLocksText="0">
      <xdr:nvSpPr>
        <xdr:cNvPr id="124" name="124 CuadroTexto"/>
        <xdr:cNvSpPr txBox="1">
          <a:spLocks noChangeArrowheads="1"/>
        </xdr:cNvSpPr>
      </xdr:nvSpPr>
      <xdr:spPr>
        <a:xfrm>
          <a:off x="8458200" y="3390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76</xdr:row>
      <xdr:rowOff>0</xdr:rowOff>
    </xdr:from>
    <xdr:ext cx="47625" cy="219075"/>
    <xdr:sp fLocksText="0">
      <xdr:nvSpPr>
        <xdr:cNvPr id="125" name="125 CuadroTexto"/>
        <xdr:cNvSpPr txBox="1">
          <a:spLocks noChangeArrowheads="1"/>
        </xdr:cNvSpPr>
      </xdr:nvSpPr>
      <xdr:spPr>
        <a:xfrm>
          <a:off x="8458200" y="3390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76</xdr:row>
      <xdr:rowOff>0</xdr:rowOff>
    </xdr:from>
    <xdr:ext cx="47625" cy="219075"/>
    <xdr:sp fLocksText="0">
      <xdr:nvSpPr>
        <xdr:cNvPr id="126" name="126 CuadroTexto"/>
        <xdr:cNvSpPr txBox="1">
          <a:spLocks noChangeArrowheads="1"/>
        </xdr:cNvSpPr>
      </xdr:nvSpPr>
      <xdr:spPr>
        <a:xfrm>
          <a:off x="8458200" y="3390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76</xdr:row>
      <xdr:rowOff>0</xdr:rowOff>
    </xdr:from>
    <xdr:ext cx="47625" cy="219075"/>
    <xdr:sp fLocksText="0">
      <xdr:nvSpPr>
        <xdr:cNvPr id="127" name="127 CuadroTexto"/>
        <xdr:cNvSpPr txBox="1">
          <a:spLocks noChangeArrowheads="1"/>
        </xdr:cNvSpPr>
      </xdr:nvSpPr>
      <xdr:spPr>
        <a:xfrm>
          <a:off x="8458200" y="3390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79</xdr:row>
      <xdr:rowOff>0</xdr:rowOff>
    </xdr:from>
    <xdr:ext cx="47625" cy="219075"/>
    <xdr:sp fLocksText="0">
      <xdr:nvSpPr>
        <xdr:cNvPr id="128" name="128 CuadroTexto"/>
        <xdr:cNvSpPr txBox="1">
          <a:spLocks noChangeArrowheads="1"/>
        </xdr:cNvSpPr>
      </xdr:nvSpPr>
      <xdr:spPr>
        <a:xfrm>
          <a:off x="8458200" y="35471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79</xdr:row>
      <xdr:rowOff>0</xdr:rowOff>
    </xdr:from>
    <xdr:ext cx="47625" cy="219075"/>
    <xdr:sp fLocksText="0">
      <xdr:nvSpPr>
        <xdr:cNvPr id="129" name="129 CuadroTexto"/>
        <xdr:cNvSpPr txBox="1">
          <a:spLocks noChangeArrowheads="1"/>
        </xdr:cNvSpPr>
      </xdr:nvSpPr>
      <xdr:spPr>
        <a:xfrm>
          <a:off x="8458200" y="35471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79</xdr:row>
      <xdr:rowOff>0</xdr:rowOff>
    </xdr:from>
    <xdr:ext cx="47625" cy="219075"/>
    <xdr:sp fLocksText="0">
      <xdr:nvSpPr>
        <xdr:cNvPr id="130" name="130 CuadroTexto"/>
        <xdr:cNvSpPr txBox="1">
          <a:spLocks noChangeArrowheads="1"/>
        </xdr:cNvSpPr>
      </xdr:nvSpPr>
      <xdr:spPr>
        <a:xfrm>
          <a:off x="8458200" y="35471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79</xdr:row>
      <xdr:rowOff>0</xdr:rowOff>
    </xdr:from>
    <xdr:ext cx="47625" cy="219075"/>
    <xdr:sp fLocksText="0">
      <xdr:nvSpPr>
        <xdr:cNvPr id="131" name="131 CuadroTexto"/>
        <xdr:cNvSpPr txBox="1">
          <a:spLocks noChangeArrowheads="1"/>
        </xdr:cNvSpPr>
      </xdr:nvSpPr>
      <xdr:spPr>
        <a:xfrm>
          <a:off x="8458200" y="35471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2" name="132 CuadroTexto"/>
        <xdr:cNvSpPr txBox="1">
          <a:spLocks noChangeArrowheads="1"/>
        </xdr:cNvSpPr>
      </xdr:nvSpPr>
      <xdr:spPr>
        <a:xfrm>
          <a:off x="8458200"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3" name="133 CuadroTexto"/>
        <xdr:cNvSpPr txBox="1">
          <a:spLocks noChangeArrowheads="1"/>
        </xdr:cNvSpPr>
      </xdr:nvSpPr>
      <xdr:spPr>
        <a:xfrm>
          <a:off x="8458200"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4" name="134 CuadroTexto"/>
        <xdr:cNvSpPr txBox="1">
          <a:spLocks noChangeArrowheads="1"/>
        </xdr:cNvSpPr>
      </xdr:nvSpPr>
      <xdr:spPr>
        <a:xfrm>
          <a:off x="8458200"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5" name="135 CuadroTexto"/>
        <xdr:cNvSpPr txBox="1">
          <a:spLocks noChangeArrowheads="1"/>
        </xdr:cNvSpPr>
      </xdr:nvSpPr>
      <xdr:spPr>
        <a:xfrm>
          <a:off x="8458200"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6" name="136 CuadroTexto"/>
        <xdr:cNvSpPr txBox="1">
          <a:spLocks noChangeArrowheads="1"/>
        </xdr:cNvSpPr>
      </xdr:nvSpPr>
      <xdr:spPr>
        <a:xfrm>
          <a:off x="8458200"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7" name="137 CuadroTexto"/>
        <xdr:cNvSpPr txBox="1">
          <a:spLocks noChangeArrowheads="1"/>
        </xdr:cNvSpPr>
      </xdr:nvSpPr>
      <xdr:spPr>
        <a:xfrm>
          <a:off x="8458200"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8" name="138 CuadroTexto"/>
        <xdr:cNvSpPr txBox="1">
          <a:spLocks noChangeArrowheads="1"/>
        </xdr:cNvSpPr>
      </xdr:nvSpPr>
      <xdr:spPr>
        <a:xfrm>
          <a:off x="8458200"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9" name="139 CuadroTexto"/>
        <xdr:cNvSpPr txBox="1">
          <a:spLocks noChangeArrowheads="1"/>
        </xdr:cNvSpPr>
      </xdr:nvSpPr>
      <xdr:spPr>
        <a:xfrm>
          <a:off x="8458200"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140" name="140 CuadroTexto"/>
        <xdr:cNvSpPr txBox="1">
          <a:spLocks noChangeArrowheads="1"/>
        </xdr:cNvSpPr>
      </xdr:nvSpPr>
      <xdr:spPr>
        <a:xfrm>
          <a:off x="8458200"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141" name="141 CuadroTexto"/>
        <xdr:cNvSpPr txBox="1">
          <a:spLocks noChangeArrowheads="1"/>
        </xdr:cNvSpPr>
      </xdr:nvSpPr>
      <xdr:spPr>
        <a:xfrm>
          <a:off x="8458200"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142" name="142 CuadroTexto"/>
        <xdr:cNvSpPr txBox="1">
          <a:spLocks noChangeArrowheads="1"/>
        </xdr:cNvSpPr>
      </xdr:nvSpPr>
      <xdr:spPr>
        <a:xfrm>
          <a:off x="8458200"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93</xdr:row>
      <xdr:rowOff>0</xdr:rowOff>
    </xdr:from>
    <xdr:ext cx="47625" cy="219075"/>
    <xdr:sp fLocksText="0">
      <xdr:nvSpPr>
        <xdr:cNvPr id="143" name="143 CuadroTexto"/>
        <xdr:cNvSpPr txBox="1">
          <a:spLocks noChangeArrowheads="1"/>
        </xdr:cNvSpPr>
      </xdr:nvSpPr>
      <xdr:spPr>
        <a:xfrm>
          <a:off x="8458200" y="402717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96</xdr:row>
      <xdr:rowOff>114300</xdr:rowOff>
    </xdr:from>
    <xdr:ext cx="47625" cy="219075"/>
    <xdr:sp fLocksText="0">
      <xdr:nvSpPr>
        <xdr:cNvPr id="144" name="144 CuadroTexto"/>
        <xdr:cNvSpPr txBox="1">
          <a:spLocks noChangeArrowheads="1"/>
        </xdr:cNvSpPr>
      </xdr:nvSpPr>
      <xdr:spPr>
        <a:xfrm>
          <a:off x="8458200" y="417576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5" name="145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6" name="146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7" name="147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8" name="148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9" name="149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0" name="150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1" name="151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2" name="152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3" name="153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4" name="154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5" name="155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6" name="156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7" name="157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8" name="158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9" name="159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0" name="160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1" name="161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2" name="162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3" name="163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4" name="164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5" name="165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6" name="166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7" name="167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8" name="168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9" name="169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0" name="170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1" name="171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2" name="172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3" name="173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4" name="174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5" name="175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6" name="176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7" name="177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8" name="178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9" name="179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0" name="180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1" name="181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2" name="182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3" name="183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4" name="184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5" name="185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6" name="186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7" name="187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8" name="188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9" name="189 CuadroTexto"/>
        <xdr:cNvSpPr txBox="1">
          <a:spLocks noChangeArrowheads="1"/>
        </xdr:cNvSpPr>
      </xdr:nvSpPr>
      <xdr:spPr>
        <a:xfrm>
          <a:off x="845820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0" name="190 CuadroTexto"/>
        <xdr:cNvSpPr txBox="1">
          <a:spLocks noChangeArrowheads="1"/>
        </xdr:cNvSpPr>
      </xdr:nvSpPr>
      <xdr:spPr>
        <a:xfrm>
          <a:off x="8458200"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1" name="191 CuadroTexto"/>
        <xdr:cNvSpPr txBox="1">
          <a:spLocks noChangeArrowheads="1"/>
        </xdr:cNvSpPr>
      </xdr:nvSpPr>
      <xdr:spPr>
        <a:xfrm>
          <a:off x="8458200"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2" name="192 CuadroTexto"/>
        <xdr:cNvSpPr txBox="1">
          <a:spLocks noChangeArrowheads="1"/>
        </xdr:cNvSpPr>
      </xdr:nvSpPr>
      <xdr:spPr>
        <a:xfrm>
          <a:off x="8458200"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3" name="193 CuadroTexto"/>
        <xdr:cNvSpPr txBox="1">
          <a:spLocks noChangeArrowheads="1"/>
        </xdr:cNvSpPr>
      </xdr:nvSpPr>
      <xdr:spPr>
        <a:xfrm>
          <a:off x="8458200"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4" name="194 CuadroTexto"/>
        <xdr:cNvSpPr txBox="1">
          <a:spLocks noChangeArrowheads="1"/>
        </xdr:cNvSpPr>
      </xdr:nvSpPr>
      <xdr:spPr>
        <a:xfrm>
          <a:off x="8458200"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5" name="195 CuadroTexto"/>
        <xdr:cNvSpPr txBox="1">
          <a:spLocks noChangeArrowheads="1"/>
        </xdr:cNvSpPr>
      </xdr:nvSpPr>
      <xdr:spPr>
        <a:xfrm>
          <a:off x="8458200"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96" name="196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97" name="197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98" name="198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99" name="199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200" name="200 CuadroTexto"/>
        <xdr:cNvSpPr txBox="1">
          <a:spLocks noChangeArrowheads="1"/>
        </xdr:cNvSpPr>
      </xdr:nvSpPr>
      <xdr:spPr>
        <a:xfrm>
          <a:off x="8458200"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80</xdr:row>
      <xdr:rowOff>0</xdr:rowOff>
    </xdr:from>
    <xdr:ext cx="47625" cy="219075"/>
    <xdr:sp fLocksText="0">
      <xdr:nvSpPr>
        <xdr:cNvPr id="201" name="201 CuadroTexto"/>
        <xdr:cNvSpPr txBox="1">
          <a:spLocks noChangeArrowheads="1"/>
        </xdr:cNvSpPr>
      </xdr:nvSpPr>
      <xdr:spPr>
        <a:xfrm>
          <a:off x="8458200" y="35814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80</xdr:row>
      <xdr:rowOff>0</xdr:rowOff>
    </xdr:from>
    <xdr:ext cx="47625" cy="219075"/>
    <xdr:sp fLocksText="0">
      <xdr:nvSpPr>
        <xdr:cNvPr id="202" name="202 CuadroTexto"/>
        <xdr:cNvSpPr txBox="1">
          <a:spLocks noChangeArrowheads="1"/>
        </xdr:cNvSpPr>
      </xdr:nvSpPr>
      <xdr:spPr>
        <a:xfrm>
          <a:off x="8458200" y="35814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80</xdr:row>
      <xdr:rowOff>0</xdr:rowOff>
    </xdr:from>
    <xdr:ext cx="47625" cy="219075"/>
    <xdr:sp fLocksText="0">
      <xdr:nvSpPr>
        <xdr:cNvPr id="203" name="203 CuadroTexto"/>
        <xdr:cNvSpPr txBox="1">
          <a:spLocks noChangeArrowheads="1"/>
        </xdr:cNvSpPr>
      </xdr:nvSpPr>
      <xdr:spPr>
        <a:xfrm>
          <a:off x="8458200" y="35814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80</xdr:row>
      <xdr:rowOff>114300</xdr:rowOff>
    </xdr:from>
    <xdr:ext cx="47625" cy="219075"/>
    <xdr:sp fLocksText="0">
      <xdr:nvSpPr>
        <xdr:cNvPr id="204" name="204 CuadroTexto"/>
        <xdr:cNvSpPr txBox="1">
          <a:spLocks noChangeArrowheads="1"/>
        </xdr:cNvSpPr>
      </xdr:nvSpPr>
      <xdr:spPr>
        <a:xfrm>
          <a:off x="8458200" y="35928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140</xdr:row>
      <xdr:rowOff>0</xdr:rowOff>
    </xdr:from>
    <xdr:ext cx="47625" cy="180975"/>
    <xdr:sp fLocksText="0">
      <xdr:nvSpPr>
        <xdr:cNvPr id="205" name="205 CuadroTexto"/>
        <xdr:cNvSpPr txBox="1">
          <a:spLocks noChangeArrowheads="1"/>
        </xdr:cNvSpPr>
      </xdr:nvSpPr>
      <xdr:spPr>
        <a:xfrm>
          <a:off x="8458200" y="60083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214"/>
  <sheetViews>
    <sheetView zoomScalePageLayoutView="0" workbookViewId="0" topLeftCell="A195">
      <selection activeCell="A215" sqref="A215"/>
    </sheetView>
  </sheetViews>
  <sheetFormatPr defaultColWidth="11.421875" defaultRowHeight="15"/>
  <cols>
    <col min="1" max="1" width="11.7109375" style="0" customWidth="1"/>
    <col min="2" max="3" width="11.8515625" style="0" customWidth="1"/>
    <col min="4" max="4" width="13.140625" style="0" customWidth="1"/>
    <col min="5" max="5" width="11.8515625" style="0" customWidth="1"/>
    <col min="6" max="6" width="9.28125" style="0" customWidth="1"/>
    <col min="7" max="7" width="42.57421875" style="0" customWidth="1"/>
    <col min="8" max="8" width="14.57421875" style="0" customWidth="1"/>
    <col min="9" max="9" width="10.140625" style="0" customWidth="1"/>
    <col min="10" max="10" width="9.28125" style="0" bestFit="1" customWidth="1"/>
    <col min="11" max="11" width="12.140625" style="0" customWidth="1"/>
    <col min="12" max="12" width="10.00390625" style="0" bestFit="1" customWidth="1"/>
    <col min="13" max="13" width="13.7109375" style="0" customWidth="1"/>
    <col min="14" max="14" width="13.00390625" style="0" customWidth="1"/>
    <col min="15" max="15" width="15.8515625" style="1" customWidth="1"/>
    <col min="16" max="16" width="35.140625" style="0" customWidth="1"/>
    <col min="17" max="17" width="22.28125" style="0" customWidth="1"/>
    <col min="18" max="18" width="10.7109375" style="0" customWidth="1"/>
    <col min="19" max="19" width="21.57421875" style="0" customWidth="1"/>
    <col min="20" max="20" width="23.140625" style="0" customWidth="1"/>
  </cols>
  <sheetData>
    <row r="1" spans="1:24" ht="15">
      <c r="A1" s="2"/>
      <c r="B1" s="2"/>
      <c r="C1" s="2"/>
      <c r="D1" s="2"/>
      <c r="E1" s="2"/>
      <c r="F1" s="2"/>
      <c r="G1" s="3"/>
      <c r="H1" s="2"/>
      <c r="I1" s="2"/>
      <c r="J1" s="2"/>
      <c r="K1" s="2"/>
      <c r="L1" s="4"/>
      <c r="M1" s="4"/>
      <c r="N1" s="5"/>
      <c r="O1" s="6"/>
      <c r="P1" s="7"/>
      <c r="Q1" s="2"/>
      <c r="R1" s="2"/>
      <c r="S1" s="2"/>
      <c r="T1" s="32"/>
      <c r="U1" s="32"/>
      <c r="V1" s="32"/>
      <c r="W1" s="32"/>
      <c r="X1" s="32"/>
    </row>
    <row r="2" spans="1:24" ht="15">
      <c r="A2" s="157" t="s">
        <v>7</v>
      </c>
      <c r="B2" s="157"/>
      <c r="C2" s="157"/>
      <c r="D2" s="157"/>
      <c r="E2" s="157"/>
      <c r="F2" s="157"/>
      <c r="G2" s="157"/>
      <c r="H2" s="157"/>
      <c r="I2" s="157"/>
      <c r="J2" s="157"/>
      <c r="K2" s="157"/>
      <c r="L2" s="157"/>
      <c r="M2" s="157"/>
      <c r="N2" s="157"/>
      <c r="O2" s="157"/>
      <c r="P2" s="157"/>
      <c r="Q2" s="157"/>
      <c r="R2" s="157"/>
      <c r="S2" s="157"/>
      <c r="T2" s="32"/>
      <c r="U2" s="32"/>
      <c r="V2" s="32"/>
      <c r="W2" s="32"/>
      <c r="X2" s="32"/>
    </row>
    <row r="3" spans="1:24" ht="15">
      <c r="A3" s="157" t="s">
        <v>8</v>
      </c>
      <c r="B3" s="157"/>
      <c r="C3" s="157"/>
      <c r="D3" s="157"/>
      <c r="E3" s="157"/>
      <c r="F3" s="157"/>
      <c r="G3" s="157"/>
      <c r="H3" s="157"/>
      <c r="I3" s="157"/>
      <c r="J3" s="157"/>
      <c r="K3" s="157"/>
      <c r="L3" s="157"/>
      <c r="M3" s="157"/>
      <c r="N3" s="157"/>
      <c r="O3" s="157"/>
      <c r="P3" s="157"/>
      <c r="Q3" s="157"/>
      <c r="R3" s="157"/>
      <c r="S3" s="157"/>
      <c r="T3" s="32"/>
      <c r="U3" s="32"/>
      <c r="V3" s="32"/>
      <c r="W3" s="32"/>
      <c r="X3" s="32"/>
    </row>
    <row r="4" spans="1:24" ht="15">
      <c r="A4" s="157" t="s">
        <v>9</v>
      </c>
      <c r="B4" s="157"/>
      <c r="C4" s="157"/>
      <c r="D4" s="157"/>
      <c r="E4" s="157"/>
      <c r="F4" s="157"/>
      <c r="G4" s="157"/>
      <c r="H4" s="157"/>
      <c r="I4" s="157"/>
      <c r="J4" s="157"/>
      <c r="K4" s="157"/>
      <c r="L4" s="157"/>
      <c r="M4" s="157"/>
      <c r="N4" s="157"/>
      <c r="O4" s="157"/>
      <c r="P4" s="157"/>
      <c r="Q4" s="157"/>
      <c r="R4" s="157"/>
      <c r="S4" s="157"/>
      <c r="T4" s="32"/>
      <c r="U4" s="32"/>
      <c r="V4" s="32"/>
      <c r="W4" s="32"/>
      <c r="X4" s="32"/>
    </row>
    <row r="5" spans="1:24" ht="15">
      <c r="A5" s="157" t="s">
        <v>302</v>
      </c>
      <c r="B5" s="158"/>
      <c r="C5" s="158"/>
      <c r="D5" s="158"/>
      <c r="E5" s="158"/>
      <c r="F5" s="158"/>
      <c r="G5" s="158"/>
      <c r="H5" s="158"/>
      <c r="I5" s="158"/>
      <c r="J5" s="158"/>
      <c r="K5" s="158"/>
      <c r="L5" s="158"/>
      <c r="M5" s="158"/>
      <c r="N5" s="158"/>
      <c r="O5" s="158"/>
      <c r="P5" s="158"/>
      <c r="Q5" s="158"/>
      <c r="R5" s="158"/>
      <c r="S5" s="158"/>
      <c r="T5" s="32"/>
      <c r="U5" s="32"/>
      <c r="V5" s="32"/>
      <c r="W5" s="32"/>
      <c r="X5" s="32"/>
    </row>
    <row r="6" spans="1:24" ht="15.75" thickBot="1">
      <c r="A6" s="159" t="s">
        <v>301</v>
      </c>
      <c r="B6" s="159"/>
      <c r="C6" s="159"/>
      <c r="D6" s="159"/>
      <c r="E6" s="159"/>
      <c r="F6" s="159"/>
      <c r="G6" s="159"/>
      <c r="H6" s="159"/>
      <c r="I6" s="159"/>
      <c r="J6" s="159"/>
      <c r="K6" s="159"/>
      <c r="L6" s="159"/>
      <c r="M6" s="159"/>
      <c r="N6" s="159"/>
      <c r="O6" s="159"/>
      <c r="P6" s="159"/>
      <c r="Q6" s="159"/>
      <c r="R6" s="159"/>
      <c r="S6" s="159"/>
      <c r="T6" s="32"/>
      <c r="U6" s="32"/>
      <c r="V6" s="32"/>
      <c r="W6" s="32"/>
      <c r="X6" s="32"/>
    </row>
    <row r="7" spans="1:24" ht="15">
      <c r="A7" s="160" t="s">
        <v>13</v>
      </c>
      <c r="B7" s="155" t="s">
        <v>20</v>
      </c>
      <c r="C7" s="155" t="s">
        <v>19</v>
      </c>
      <c r="D7" s="155" t="s">
        <v>12</v>
      </c>
      <c r="E7" s="155" t="s">
        <v>10</v>
      </c>
      <c r="F7" s="155" t="s">
        <v>17</v>
      </c>
      <c r="G7" s="162" t="s">
        <v>1</v>
      </c>
      <c r="H7" s="162" t="s">
        <v>4</v>
      </c>
      <c r="I7" s="160" t="s">
        <v>18</v>
      </c>
      <c r="J7" s="160" t="s">
        <v>21</v>
      </c>
      <c r="K7" s="155" t="s">
        <v>14</v>
      </c>
      <c r="L7" s="164" t="s">
        <v>2</v>
      </c>
      <c r="M7" s="166" t="s">
        <v>6</v>
      </c>
      <c r="N7" s="166" t="s">
        <v>5</v>
      </c>
      <c r="O7" s="166" t="s">
        <v>3</v>
      </c>
      <c r="P7" s="162" t="s">
        <v>0</v>
      </c>
      <c r="Q7" s="155" t="s">
        <v>16</v>
      </c>
      <c r="R7" s="155" t="s">
        <v>15</v>
      </c>
      <c r="S7" s="155" t="s">
        <v>11</v>
      </c>
      <c r="T7" s="155" t="s">
        <v>64</v>
      </c>
      <c r="U7" s="32"/>
      <c r="V7" s="32"/>
      <c r="W7" s="32"/>
      <c r="X7" s="32"/>
    </row>
    <row r="8" spans="1:24" ht="15">
      <c r="A8" s="161"/>
      <c r="B8" s="156"/>
      <c r="C8" s="156"/>
      <c r="D8" s="156"/>
      <c r="E8" s="156"/>
      <c r="F8" s="156"/>
      <c r="G8" s="163"/>
      <c r="H8" s="163"/>
      <c r="I8" s="161"/>
      <c r="J8" s="161"/>
      <c r="K8" s="156"/>
      <c r="L8" s="165"/>
      <c r="M8" s="167"/>
      <c r="N8" s="167"/>
      <c r="O8" s="167"/>
      <c r="P8" s="168"/>
      <c r="Q8" s="156"/>
      <c r="R8" s="156"/>
      <c r="S8" s="156"/>
      <c r="T8" s="156"/>
      <c r="U8" s="32"/>
      <c r="V8" s="32"/>
      <c r="W8" s="32"/>
      <c r="X8" s="32"/>
    </row>
    <row r="9" spans="1:24" ht="15">
      <c r="A9" s="8"/>
      <c r="B9" s="9"/>
      <c r="C9" s="9"/>
      <c r="D9" s="9"/>
      <c r="E9" s="9"/>
      <c r="F9" s="10">
        <v>25401</v>
      </c>
      <c r="G9" s="11" t="s">
        <v>65</v>
      </c>
      <c r="H9" s="12"/>
      <c r="I9" s="13"/>
      <c r="J9" s="14"/>
      <c r="K9" s="14"/>
      <c r="L9" s="15"/>
      <c r="M9" s="15"/>
      <c r="N9" s="16"/>
      <c r="O9" s="17"/>
      <c r="P9" s="11"/>
      <c r="Q9" s="18"/>
      <c r="R9" s="18"/>
      <c r="S9" s="18"/>
      <c r="T9" s="32"/>
      <c r="U9" s="32"/>
      <c r="V9" s="32"/>
      <c r="W9" s="32"/>
      <c r="X9" s="32"/>
    </row>
    <row r="10" spans="1:24" ht="15">
      <c r="A10" s="8"/>
      <c r="B10" s="9"/>
      <c r="C10" s="9"/>
      <c r="D10" s="9"/>
      <c r="E10" s="9"/>
      <c r="F10" s="10"/>
      <c r="G10" s="19"/>
      <c r="H10" s="12"/>
      <c r="I10" s="13"/>
      <c r="J10" s="14"/>
      <c r="K10" s="14"/>
      <c r="L10" s="15"/>
      <c r="M10" s="15"/>
      <c r="N10" s="16"/>
      <c r="O10" s="17"/>
      <c r="P10" s="11"/>
      <c r="Q10" s="18"/>
      <c r="R10" s="18"/>
      <c r="S10" s="18"/>
      <c r="T10" s="32"/>
      <c r="U10" s="32"/>
      <c r="V10" s="32"/>
      <c r="W10" s="32"/>
      <c r="X10" s="32"/>
    </row>
    <row r="11" spans="1:24" ht="15">
      <c r="A11" s="20"/>
      <c r="B11" s="21"/>
      <c r="C11" s="21"/>
      <c r="D11" s="21"/>
      <c r="E11" s="21"/>
      <c r="F11" s="22"/>
      <c r="G11" s="23" t="s">
        <v>22</v>
      </c>
      <c r="H11" s="24">
        <f ca="1">TODAY()</f>
        <v>43178</v>
      </c>
      <c r="I11" s="25"/>
      <c r="J11" s="26"/>
      <c r="K11" s="26"/>
      <c r="L11" s="27"/>
      <c r="M11" s="27"/>
      <c r="N11" s="28"/>
      <c r="O11" s="29">
        <f>SUM(O12:O197)</f>
        <v>5497793.810800002</v>
      </c>
      <c r="P11" s="30"/>
      <c r="Q11" s="31"/>
      <c r="R11" s="31"/>
      <c r="S11" s="31"/>
      <c r="T11" s="33"/>
      <c r="U11" s="32"/>
      <c r="V11" s="32"/>
      <c r="W11" s="32"/>
      <c r="X11" s="32"/>
    </row>
    <row r="12" spans="1:24" ht="18">
      <c r="A12" s="34" t="s">
        <v>23</v>
      </c>
      <c r="B12" s="35">
        <v>42040</v>
      </c>
      <c r="C12" s="35">
        <v>42051</v>
      </c>
      <c r="D12" s="35">
        <v>42048</v>
      </c>
      <c r="E12" s="34"/>
      <c r="F12" s="36">
        <v>182</v>
      </c>
      <c r="G12" s="37" t="s">
        <v>209</v>
      </c>
      <c r="H12" s="36" t="s">
        <v>28</v>
      </c>
      <c r="I12" s="36">
        <v>1300</v>
      </c>
      <c r="J12" s="38">
        <v>1300</v>
      </c>
      <c r="K12" s="38" t="s">
        <v>140</v>
      </c>
      <c r="L12" s="77">
        <v>55</v>
      </c>
      <c r="M12" s="39">
        <f>L12*J12</f>
        <v>71500</v>
      </c>
      <c r="N12" s="34"/>
      <c r="O12" s="79"/>
      <c r="P12" s="40" t="s">
        <v>63</v>
      </c>
      <c r="Q12" s="41" t="s">
        <v>181</v>
      </c>
      <c r="R12" s="42">
        <v>42033</v>
      </c>
      <c r="S12" s="42" t="s">
        <v>182</v>
      </c>
      <c r="T12" s="43" t="s">
        <v>183</v>
      </c>
      <c r="U12" s="32"/>
      <c r="V12" s="32"/>
      <c r="W12" s="32"/>
      <c r="X12" s="32"/>
    </row>
    <row r="13" spans="1:24" ht="18">
      <c r="A13" s="34" t="s">
        <v>23</v>
      </c>
      <c r="B13" s="35">
        <v>42040</v>
      </c>
      <c r="C13" s="35">
        <v>42051</v>
      </c>
      <c r="D13" s="35">
        <v>42048</v>
      </c>
      <c r="E13" s="34"/>
      <c r="F13" s="36">
        <v>188</v>
      </c>
      <c r="G13" s="37" t="s">
        <v>210</v>
      </c>
      <c r="H13" s="36" t="s">
        <v>28</v>
      </c>
      <c r="I13" s="36">
        <v>1800</v>
      </c>
      <c r="J13" s="44">
        <v>1800</v>
      </c>
      <c r="K13" s="38" t="s">
        <v>140</v>
      </c>
      <c r="L13" s="78">
        <v>82.9</v>
      </c>
      <c r="M13" s="39">
        <f>L13*J13</f>
        <v>149220</v>
      </c>
      <c r="N13" s="34"/>
      <c r="O13" s="79"/>
      <c r="P13" s="40" t="s">
        <v>63</v>
      </c>
      <c r="Q13" s="41" t="s">
        <v>181</v>
      </c>
      <c r="R13" s="42">
        <v>42033</v>
      </c>
      <c r="S13" s="42" t="s">
        <v>182</v>
      </c>
      <c r="T13" s="43" t="s">
        <v>183</v>
      </c>
      <c r="U13" s="32"/>
      <c r="V13" s="32"/>
      <c r="W13" s="32"/>
      <c r="X13" s="32"/>
    </row>
    <row r="14" spans="1:24" ht="20.25" customHeight="1">
      <c r="A14" s="34" t="s">
        <v>23</v>
      </c>
      <c r="B14" s="35">
        <v>42040</v>
      </c>
      <c r="C14" s="35">
        <v>42051</v>
      </c>
      <c r="D14" s="35">
        <v>42048</v>
      </c>
      <c r="E14" s="34"/>
      <c r="F14" s="36">
        <v>189</v>
      </c>
      <c r="G14" s="37" t="s">
        <v>211</v>
      </c>
      <c r="H14" s="36" t="s">
        <v>28</v>
      </c>
      <c r="I14" s="36">
        <v>480</v>
      </c>
      <c r="J14" s="38">
        <v>480</v>
      </c>
      <c r="K14" s="38" t="s">
        <v>140</v>
      </c>
      <c r="L14" s="78">
        <v>82.9</v>
      </c>
      <c r="M14" s="39">
        <f>L14*J14</f>
        <v>39792</v>
      </c>
      <c r="N14" s="34"/>
      <c r="O14" s="79"/>
      <c r="P14" s="40" t="s">
        <v>63</v>
      </c>
      <c r="Q14" s="41" t="s">
        <v>181</v>
      </c>
      <c r="R14" s="42">
        <v>42033</v>
      </c>
      <c r="S14" s="42" t="s">
        <v>182</v>
      </c>
      <c r="T14" s="43" t="s">
        <v>183</v>
      </c>
      <c r="U14" s="32"/>
      <c r="V14" s="32"/>
      <c r="W14" s="32"/>
      <c r="X14" s="32"/>
    </row>
    <row r="15" spans="1:24" ht="27">
      <c r="A15" s="34" t="s">
        <v>23</v>
      </c>
      <c r="B15" s="35">
        <v>42040</v>
      </c>
      <c r="C15" s="35">
        <v>42051</v>
      </c>
      <c r="D15" s="35">
        <v>42048</v>
      </c>
      <c r="E15" s="46"/>
      <c r="F15" s="36">
        <v>190</v>
      </c>
      <c r="G15" s="37" t="s">
        <v>212</v>
      </c>
      <c r="H15" s="36" t="s">
        <v>28</v>
      </c>
      <c r="I15" s="36">
        <v>1800</v>
      </c>
      <c r="J15" s="44">
        <v>1800</v>
      </c>
      <c r="K15" s="38" t="s">
        <v>140</v>
      </c>
      <c r="L15" s="78">
        <v>82.9</v>
      </c>
      <c r="M15" s="39">
        <f>L15*J15</f>
        <v>149220</v>
      </c>
      <c r="N15" s="34"/>
      <c r="O15" s="79"/>
      <c r="P15" s="40" t="s">
        <v>63</v>
      </c>
      <c r="Q15" s="41" t="s">
        <v>181</v>
      </c>
      <c r="R15" s="42">
        <v>42033</v>
      </c>
      <c r="S15" s="42" t="s">
        <v>182</v>
      </c>
      <c r="T15" s="43" t="s">
        <v>183</v>
      </c>
      <c r="U15" s="32"/>
      <c r="V15" s="32"/>
      <c r="W15" s="32"/>
      <c r="X15" s="32"/>
    </row>
    <row r="16" spans="1:24" ht="27">
      <c r="A16" s="34" t="s">
        <v>23</v>
      </c>
      <c r="B16" s="35">
        <v>42040</v>
      </c>
      <c r="C16" s="35">
        <v>42051</v>
      </c>
      <c r="D16" s="35">
        <v>42048</v>
      </c>
      <c r="E16" s="34"/>
      <c r="F16" s="36">
        <v>191</v>
      </c>
      <c r="G16" s="37" t="s">
        <v>213</v>
      </c>
      <c r="H16" s="36" t="s">
        <v>28</v>
      </c>
      <c r="I16" s="36">
        <v>300</v>
      </c>
      <c r="J16" s="44">
        <v>300</v>
      </c>
      <c r="K16" s="38" t="s">
        <v>140</v>
      </c>
      <c r="L16" s="78">
        <v>55</v>
      </c>
      <c r="M16" s="39">
        <f>L16*J16</f>
        <v>16500</v>
      </c>
      <c r="N16" s="34"/>
      <c r="O16" s="79"/>
      <c r="P16" s="40" t="s">
        <v>63</v>
      </c>
      <c r="Q16" s="41" t="s">
        <v>181</v>
      </c>
      <c r="R16" s="42">
        <v>42033</v>
      </c>
      <c r="S16" s="42" t="s">
        <v>182</v>
      </c>
      <c r="T16" s="43" t="s">
        <v>183</v>
      </c>
      <c r="U16" s="32"/>
      <c r="V16" s="32"/>
      <c r="W16" s="32"/>
      <c r="X16" s="32"/>
    </row>
    <row r="17" spans="1:24" ht="18">
      <c r="A17" s="34" t="s">
        <v>23</v>
      </c>
      <c r="B17" s="35">
        <v>42040</v>
      </c>
      <c r="C17" s="35">
        <v>42051</v>
      </c>
      <c r="D17" s="35">
        <v>42048</v>
      </c>
      <c r="E17" s="34"/>
      <c r="F17" s="36">
        <v>192</v>
      </c>
      <c r="G17" s="37" t="s">
        <v>214</v>
      </c>
      <c r="H17" s="36" t="s">
        <v>28</v>
      </c>
      <c r="I17" s="36">
        <v>1200</v>
      </c>
      <c r="J17" s="44">
        <v>1200</v>
      </c>
      <c r="K17" s="38" t="s">
        <v>140</v>
      </c>
      <c r="L17" s="78">
        <v>55</v>
      </c>
      <c r="M17" s="39">
        <f>L17*J17</f>
        <v>66000</v>
      </c>
      <c r="N17" s="47">
        <f>SUM(M12:M17)*0.16</f>
        <v>78757.12</v>
      </c>
      <c r="O17" s="79">
        <f>SUM(M12:M17)+N17</f>
        <v>570989.12</v>
      </c>
      <c r="P17" s="40" t="s">
        <v>63</v>
      </c>
      <c r="Q17" s="41" t="s">
        <v>181</v>
      </c>
      <c r="R17" s="42">
        <v>42033</v>
      </c>
      <c r="S17" s="42" t="s">
        <v>182</v>
      </c>
      <c r="T17" s="43" t="s">
        <v>183</v>
      </c>
      <c r="U17" s="32"/>
      <c r="V17" s="32"/>
      <c r="W17" s="32"/>
      <c r="X17" s="32"/>
    </row>
    <row r="18" spans="1:24" ht="15">
      <c r="A18" s="34"/>
      <c r="B18" s="35"/>
      <c r="C18" s="35"/>
      <c r="D18" s="35"/>
      <c r="E18" s="34"/>
      <c r="F18" s="36"/>
      <c r="G18" s="37"/>
      <c r="H18" s="36"/>
      <c r="I18" s="36"/>
      <c r="J18" s="44"/>
      <c r="K18" s="38"/>
      <c r="L18" s="78"/>
      <c r="M18" s="39"/>
      <c r="N18" s="34"/>
      <c r="O18" s="79"/>
      <c r="P18" s="40"/>
      <c r="Q18" s="41"/>
      <c r="R18" s="41"/>
      <c r="S18" s="41"/>
      <c r="T18" s="41"/>
      <c r="U18" s="32"/>
      <c r="V18" s="32"/>
      <c r="W18" s="32"/>
      <c r="X18" s="32"/>
    </row>
    <row r="19" spans="1:24" ht="18">
      <c r="A19" s="34" t="s">
        <v>26</v>
      </c>
      <c r="B19" s="35">
        <v>42040</v>
      </c>
      <c r="C19" s="35">
        <v>42051</v>
      </c>
      <c r="D19" s="35">
        <v>42048</v>
      </c>
      <c r="E19" s="34"/>
      <c r="F19" s="48">
        <v>141</v>
      </c>
      <c r="G19" s="49" t="s">
        <v>215</v>
      </c>
      <c r="H19" s="36" t="s">
        <v>24</v>
      </c>
      <c r="I19" s="50">
        <v>96</v>
      </c>
      <c r="J19" s="44">
        <v>96</v>
      </c>
      <c r="K19" s="44">
        <v>7005774</v>
      </c>
      <c r="L19" s="78">
        <v>555.41</v>
      </c>
      <c r="M19" s="39">
        <f>L19*J19</f>
        <v>53319.36</v>
      </c>
      <c r="N19" s="34"/>
      <c r="O19" s="79"/>
      <c r="P19" s="40" t="s">
        <v>153</v>
      </c>
      <c r="Q19" s="41" t="s">
        <v>184</v>
      </c>
      <c r="R19" s="42">
        <v>42033</v>
      </c>
      <c r="S19" s="42" t="s">
        <v>182</v>
      </c>
      <c r="T19" s="43" t="s">
        <v>183</v>
      </c>
      <c r="U19" s="32"/>
      <c r="V19" s="32"/>
      <c r="W19" s="32"/>
      <c r="X19" s="32"/>
    </row>
    <row r="20" spans="1:24" ht="18">
      <c r="A20" s="34" t="s">
        <v>26</v>
      </c>
      <c r="B20" s="35">
        <v>42040</v>
      </c>
      <c r="C20" s="35">
        <v>42051</v>
      </c>
      <c r="D20" s="35">
        <v>42048</v>
      </c>
      <c r="E20" s="34"/>
      <c r="F20" s="48">
        <v>260</v>
      </c>
      <c r="G20" s="51" t="s">
        <v>89</v>
      </c>
      <c r="H20" s="36" t="s">
        <v>24</v>
      </c>
      <c r="I20" s="50">
        <v>156</v>
      </c>
      <c r="J20" s="38">
        <v>156</v>
      </c>
      <c r="K20" s="38">
        <v>7005774</v>
      </c>
      <c r="L20" s="78">
        <v>381.71</v>
      </c>
      <c r="M20" s="39">
        <f>L20*J20</f>
        <v>59546.759999999995</v>
      </c>
      <c r="N20" s="47">
        <f>SUM(M19:M20)*0.16</f>
        <v>18058.5792</v>
      </c>
      <c r="O20" s="79">
        <f>SUM(M19:M20)+N20</f>
        <v>130924.6992</v>
      </c>
      <c r="P20" s="52" t="s">
        <v>153</v>
      </c>
      <c r="Q20" s="41" t="s">
        <v>184</v>
      </c>
      <c r="R20" s="42">
        <v>42033</v>
      </c>
      <c r="S20" s="42" t="s">
        <v>182</v>
      </c>
      <c r="T20" s="43" t="s">
        <v>183</v>
      </c>
      <c r="U20" s="32"/>
      <c r="V20" s="32"/>
      <c r="W20" s="32"/>
      <c r="X20" s="32"/>
    </row>
    <row r="21" spans="1:24" ht="15">
      <c r="A21" s="34"/>
      <c r="B21" s="35"/>
      <c r="C21" s="35"/>
      <c r="D21" s="35"/>
      <c r="E21" s="34"/>
      <c r="F21" s="48"/>
      <c r="G21" s="51"/>
      <c r="H21" s="36"/>
      <c r="I21" s="50"/>
      <c r="J21" s="38"/>
      <c r="K21" s="38"/>
      <c r="L21" s="78"/>
      <c r="M21" s="39"/>
      <c r="N21" s="34"/>
      <c r="O21" s="79"/>
      <c r="P21" s="52"/>
      <c r="Q21" s="41"/>
      <c r="R21" s="42"/>
      <c r="S21" s="42"/>
      <c r="T21" s="43"/>
      <c r="U21" s="32"/>
      <c r="V21" s="32"/>
      <c r="W21" s="32"/>
      <c r="X21" s="32"/>
    </row>
    <row r="22" spans="1:24" ht="36">
      <c r="A22" s="34" t="s">
        <v>29</v>
      </c>
      <c r="B22" s="35">
        <v>42040</v>
      </c>
      <c r="C22" s="35">
        <v>42051</v>
      </c>
      <c r="D22" s="35">
        <v>42046</v>
      </c>
      <c r="E22" s="34"/>
      <c r="F22" s="36">
        <v>61</v>
      </c>
      <c r="G22" s="37" t="s">
        <v>216</v>
      </c>
      <c r="H22" s="36" t="s">
        <v>28</v>
      </c>
      <c r="I22" s="50">
        <v>17</v>
      </c>
      <c r="J22" s="38">
        <v>17</v>
      </c>
      <c r="K22" s="38">
        <v>1909</v>
      </c>
      <c r="L22" s="78">
        <v>998.8</v>
      </c>
      <c r="M22" s="39">
        <f aca="true" t="shared" si="0" ref="M22:M34">L22*J22</f>
        <v>16979.6</v>
      </c>
      <c r="N22" s="34"/>
      <c r="O22" s="79"/>
      <c r="P22" s="52" t="s">
        <v>154</v>
      </c>
      <c r="Q22" s="41" t="s">
        <v>185</v>
      </c>
      <c r="R22" s="42">
        <v>42033</v>
      </c>
      <c r="S22" s="42" t="s">
        <v>182</v>
      </c>
      <c r="T22" s="43" t="s">
        <v>183</v>
      </c>
      <c r="U22" s="32"/>
      <c r="V22" s="32"/>
      <c r="W22" s="32"/>
      <c r="X22" s="32"/>
    </row>
    <row r="23" spans="1:24" ht="36">
      <c r="A23" s="34" t="s">
        <v>29</v>
      </c>
      <c r="B23" s="35">
        <v>42040</v>
      </c>
      <c r="C23" s="35">
        <v>42051</v>
      </c>
      <c r="D23" s="35">
        <v>42046</v>
      </c>
      <c r="E23" s="34"/>
      <c r="F23" s="36">
        <v>62</v>
      </c>
      <c r="G23" s="37" t="s">
        <v>217</v>
      </c>
      <c r="H23" s="36" t="s">
        <v>28</v>
      </c>
      <c r="I23" s="50">
        <v>69</v>
      </c>
      <c r="J23" s="38">
        <v>69</v>
      </c>
      <c r="K23" s="38">
        <v>1909</v>
      </c>
      <c r="L23" s="78">
        <v>369.6</v>
      </c>
      <c r="M23" s="39">
        <f t="shared" si="0"/>
        <v>25502.4</v>
      </c>
      <c r="N23" s="34"/>
      <c r="O23" s="79"/>
      <c r="P23" s="52" t="s">
        <v>154</v>
      </c>
      <c r="Q23" s="41" t="s">
        <v>185</v>
      </c>
      <c r="R23" s="42">
        <v>42033</v>
      </c>
      <c r="S23" s="42" t="s">
        <v>182</v>
      </c>
      <c r="T23" s="43" t="s">
        <v>183</v>
      </c>
      <c r="U23" s="32"/>
      <c r="V23" s="32"/>
      <c r="W23" s="32"/>
      <c r="X23" s="32"/>
    </row>
    <row r="24" spans="1:24" ht="36">
      <c r="A24" s="34" t="s">
        <v>29</v>
      </c>
      <c r="B24" s="35">
        <v>42040</v>
      </c>
      <c r="C24" s="35">
        <v>42051</v>
      </c>
      <c r="D24" s="35">
        <v>42046</v>
      </c>
      <c r="E24" s="34"/>
      <c r="F24" s="36">
        <v>63</v>
      </c>
      <c r="G24" s="53" t="s">
        <v>218</v>
      </c>
      <c r="H24" s="36" t="s">
        <v>28</v>
      </c>
      <c r="I24" s="50">
        <v>12</v>
      </c>
      <c r="J24" s="38">
        <v>12</v>
      </c>
      <c r="K24" s="38">
        <v>1909</v>
      </c>
      <c r="L24" s="78">
        <v>525.8</v>
      </c>
      <c r="M24" s="39">
        <f t="shared" si="0"/>
        <v>6309.599999999999</v>
      </c>
      <c r="N24" s="34"/>
      <c r="O24" s="79"/>
      <c r="P24" s="52" t="s">
        <v>154</v>
      </c>
      <c r="Q24" s="41" t="s">
        <v>185</v>
      </c>
      <c r="R24" s="42">
        <v>42033</v>
      </c>
      <c r="S24" s="42" t="s">
        <v>182</v>
      </c>
      <c r="T24" s="43" t="s">
        <v>183</v>
      </c>
      <c r="U24" s="32"/>
      <c r="V24" s="32"/>
      <c r="W24" s="32"/>
      <c r="X24" s="32"/>
    </row>
    <row r="25" spans="1:24" ht="27">
      <c r="A25" s="34" t="s">
        <v>29</v>
      </c>
      <c r="B25" s="35">
        <v>42040</v>
      </c>
      <c r="C25" s="35">
        <v>42051</v>
      </c>
      <c r="D25" s="35">
        <v>42046</v>
      </c>
      <c r="E25" s="34"/>
      <c r="F25" s="36">
        <v>64</v>
      </c>
      <c r="G25" s="53" t="s">
        <v>219</v>
      </c>
      <c r="H25" s="36" t="s">
        <v>28</v>
      </c>
      <c r="I25" s="50">
        <v>30</v>
      </c>
      <c r="J25" s="38">
        <v>30</v>
      </c>
      <c r="K25" s="38">
        <v>1909</v>
      </c>
      <c r="L25" s="78">
        <v>594</v>
      </c>
      <c r="M25" s="39">
        <f t="shared" si="0"/>
        <v>17820</v>
      </c>
      <c r="N25" s="34"/>
      <c r="O25" s="79"/>
      <c r="P25" s="52" t="s">
        <v>154</v>
      </c>
      <c r="Q25" s="41" t="s">
        <v>185</v>
      </c>
      <c r="R25" s="42">
        <v>42033</v>
      </c>
      <c r="S25" s="42" t="s">
        <v>182</v>
      </c>
      <c r="T25" s="43" t="s">
        <v>183</v>
      </c>
      <c r="U25" s="32"/>
      <c r="V25" s="32"/>
      <c r="W25" s="32"/>
      <c r="X25" s="32"/>
    </row>
    <row r="26" spans="1:24" ht="36">
      <c r="A26" s="34" t="s">
        <v>29</v>
      </c>
      <c r="B26" s="35">
        <v>42040</v>
      </c>
      <c r="C26" s="35">
        <v>42051</v>
      </c>
      <c r="D26" s="35">
        <v>42046</v>
      </c>
      <c r="E26" s="34"/>
      <c r="F26" s="36">
        <v>72</v>
      </c>
      <c r="G26" s="37" t="s">
        <v>220</v>
      </c>
      <c r="H26" s="36" t="s">
        <v>24</v>
      </c>
      <c r="I26" s="50">
        <v>160</v>
      </c>
      <c r="J26" s="38">
        <v>160</v>
      </c>
      <c r="K26" s="38">
        <v>1909</v>
      </c>
      <c r="L26" s="78">
        <v>93.24</v>
      </c>
      <c r="M26" s="39">
        <f t="shared" si="0"/>
        <v>14918.4</v>
      </c>
      <c r="N26" s="34"/>
      <c r="O26" s="79"/>
      <c r="P26" s="52" t="s">
        <v>154</v>
      </c>
      <c r="Q26" s="41" t="s">
        <v>185</v>
      </c>
      <c r="R26" s="42">
        <v>42033</v>
      </c>
      <c r="S26" s="42" t="s">
        <v>182</v>
      </c>
      <c r="T26" s="43" t="s">
        <v>183</v>
      </c>
      <c r="U26" s="32"/>
      <c r="V26" s="32"/>
      <c r="W26" s="32"/>
      <c r="X26" s="32"/>
    </row>
    <row r="27" spans="1:24" ht="36">
      <c r="A27" s="34" t="s">
        <v>29</v>
      </c>
      <c r="B27" s="35">
        <v>42040</v>
      </c>
      <c r="C27" s="35">
        <v>42051</v>
      </c>
      <c r="D27" s="35">
        <v>42051</v>
      </c>
      <c r="E27" s="34"/>
      <c r="F27" s="36">
        <v>111</v>
      </c>
      <c r="G27" s="37" t="s">
        <v>221</v>
      </c>
      <c r="H27" s="36" t="s">
        <v>28</v>
      </c>
      <c r="I27" s="50">
        <v>100</v>
      </c>
      <c r="J27" s="38">
        <v>100</v>
      </c>
      <c r="K27" s="38">
        <v>1958</v>
      </c>
      <c r="L27" s="78">
        <v>84.76</v>
      </c>
      <c r="M27" s="39">
        <f t="shared" si="0"/>
        <v>8476</v>
      </c>
      <c r="N27" s="34"/>
      <c r="O27" s="79"/>
      <c r="P27" s="52" t="s">
        <v>154</v>
      </c>
      <c r="Q27" s="41" t="s">
        <v>185</v>
      </c>
      <c r="R27" s="42">
        <v>42033</v>
      </c>
      <c r="S27" s="42" t="s">
        <v>182</v>
      </c>
      <c r="T27" s="43" t="s">
        <v>183</v>
      </c>
      <c r="U27" s="32"/>
      <c r="V27" s="32"/>
      <c r="W27" s="32"/>
      <c r="X27" s="32"/>
    </row>
    <row r="28" spans="1:24" ht="36">
      <c r="A28" s="34" t="s">
        <v>29</v>
      </c>
      <c r="B28" s="35">
        <v>42040</v>
      </c>
      <c r="C28" s="35">
        <v>42051</v>
      </c>
      <c r="D28" s="35">
        <v>42046</v>
      </c>
      <c r="E28" s="34"/>
      <c r="F28" s="36">
        <v>112</v>
      </c>
      <c r="G28" s="37" t="s">
        <v>222</v>
      </c>
      <c r="H28" s="36" t="s">
        <v>28</v>
      </c>
      <c r="I28" s="50">
        <v>140</v>
      </c>
      <c r="J28" s="38">
        <v>140</v>
      </c>
      <c r="K28" s="38">
        <v>1909</v>
      </c>
      <c r="L28" s="78">
        <v>80.22</v>
      </c>
      <c r="M28" s="39">
        <f t="shared" si="0"/>
        <v>11230.8</v>
      </c>
      <c r="N28" s="34"/>
      <c r="O28" s="79"/>
      <c r="P28" s="52" t="s">
        <v>154</v>
      </c>
      <c r="Q28" s="41" t="s">
        <v>185</v>
      </c>
      <c r="R28" s="42">
        <v>42033</v>
      </c>
      <c r="S28" s="42" t="s">
        <v>182</v>
      </c>
      <c r="T28" s="43" t="s">
        <v>183</v>
      </c>
      <c r="U28" s="32"/>
      <c r="V28" s="32"/>
      <c r="W28" s="32"/>
      <c r="X28" s="32"/>
    </row>
    <row r="29" spans="1:24" ht="36">
      <c r="A29" s="34" t="s">
        <v>29</v>
      </c>
      <c r="B29" s="35">
        <v>42040</v>
      </c>
      <c r="C29" s="35">
        <v>42051</v>
      </c>
      <c r="D29" s="35">
        <v>42046</v>
      </c>
      <c r="E29" s="52"/>
      <c r="F29" s="36">
        <v>113</v>
      </c>
      <c r="G29" s="37" t="s">
        <v>223</v>
      </c>
      <c r="H29" s="36" t="s">
        <v>28</v>
      </c>
      <c r="I29" s="50">
        <v>140</v>
      </c>
      <c r="J29" s="44">
        <v>140</v>
      </c>
      <c r="K29" s="38">
        <v>1909</v>
      </c>
      <c r="L29" s="78">
        <v>80.22</v>
      </c>
      <c r="M29" s="39">
        <f t="shared" si="0"/>
        <v>11230.8</v>
      </c>
      <c r="N29" s="34"/>
      <c r="O29" s="79"/>
      <c r="P29" s="52" t="s">
        <v>154</v>
      </c>
      <c r="Q29" s="41" t="s">
        <v>185</v>
      </c>
      <c r="R29" s="42">
        <v>42033</v>
      </c>
      <c r="S29" s="42" t="s">
        <v>182</v>
      </c>
      <c r="T29" s="43" t="s">
        <v>183</v>
      </c>
      <c r="U29" s="32"/>
      <c r="V29" s="32"/>
      <c r="W29" s="32"/>
      <c r="X29" s="32"/>
    </row>
    <row r="30" spans="1:24" ht="27">
      <c r="A30" s="34" t="s">
        <v>29</v>
      </c>
      <c r="B30" s="35">
        <v>42040</v>
      </c>
      <c r="C30" s="35">
        <v>42051</v>
      </c>
      <c r="D30" s="35">
        <v>42046</v>
      </c>
      <c r="E30" s="34"/>
      <c r="F30" s="36">
        <v>115</v>
      </c>
      <c r="G30" s="37" t="s">
        <v>224</v>
      </c>
      <c r="H30" s="36" t="s">
        <v>28</v>
      </c>
      <c r="I30" s="50">
        <v>60</v>
      </c>
      <c r="J30" s="44">
        <v>60</v>
      </c>
      <c r="K30" s="38">
        <v>1909</v>
      </c>
      <c r="L30" s="78">
        <v>137.94</v>
      </c>
      <c r="M30" s="39">
        <f t="shared" si="0"/>
        <v>8276.4</v>
      </c>
      <c r="N30" s="34"/>
      <c r="O30" s="79"/>
      <c r="P30" s="52" t="s">
        <v>154</v>
      </c>
      <c r="Q30" s="41" t="s">
        <v>185</v>
      </c>
      <c r="R30" s="42">
        <v>42033</v>
      </c>
      <c r="S30" s="42" t="s">
        <v>182</v>
      </c>
      <c r="T30" s="43" t="s">
        <v>183</v>
      </c>
      <c r="U30" s="32"/>
      <c r="V30" s="32"/>
      <c r="W30" s="32"/>
      <c r="X30" s="32"/>
    </row>
    <row r="31" spans="1:24" ht="27">
      <c r="A31" s="34" t="s">
        <v>29</v>
      </c>
      <c r="B31" s="35">
        <v>42040</v>
      </c>
      <c r="C31" s="35">
        <v>42051</v>
      </c>
      <c r="D31" s="35">
        <v>42046</v>
      </c>
      <c r="E31" s="34"/>
      <c r="F31" s="36">
        <v>116</v>
      </c>
      <c r="G31" s="37" t="s">
        <v>225</v>
      </c>
      <c r="H31" s="36" t="s">
        <v>28</v>
      </c>
      <c r="I31" s="50">
        <v>100</v>
      </c>
      <c r="J31" s="38">
        <v>100</v>
      </c>
      <c r="K31" s="38">
        <v>1909</v>
      </c>
      <c r="L31" s="78">
        <v>130.55</v>
      </c>
      <c r="M31" s="39">
        <f t="shared" si="0"/>
        <v>13055.000000000002</v>
      </c>
      <c r="N31" s="34"/>
      <c r="O31" s="79"/>
      <c r="P31" s="52" t="s">
        <v>154</v>
      </c>
      <c r="Q31" s="41" t="s">
        <v>185</v>
      </c>
      <c r="R31" s="42">
        <v>42033</v>
      </c>
      <c r="S31" s="42" t="s">
        <v>182</v>
      </c>
      <c r="T31" s="43" t="s">
        <v>183</v>
      </c>
      <c r="U31" s="32"/>
      <c r="V31" s="32"/>
      <c r="W31" s="32"/>
      <c r="X31" s="32"/>
    </row>
    <row r="32" spans="1:24" ht="27">
      <c r="A32" s="34" t="s">
        <v>29</v>
      </c>
      <c r="B32" s="35">
        <v>42040</v>
      </c>
      <c r="C32" s="35">
        <v>42051</v>
      </c>
      <c r="D32" s="35">
        <v>42046</v>
      </c>
      <c r="E32" s="34"/>
      <c r="F32" s="36">
        <v>117</v>
      </c>
      <c r="G32" s="37" t="s">
        <v>226</v>
      </c>
      <c r="H32" s="36" t="s">
        <v>28</v>
      </c>
      <c r="I32" s="50">
        <v>80</v>
      </c>
      <c r="J32" s="38">
        <v>80</v>
      </c>
      <c r="K32" s="38">
        <v>1909</v>
      </c>
      <c r="L32" s="78">
        <v>130.55</v>
      </c>
      <c r="M32" s="39">
        <f t="shared" si="0"/>
        <v>10444</v>
      </c>
      <c r="N32" s="34"/>
      <c r="O32" s="79"/>
      <c r="P32" s="52" t="s">
        <v>154</v>
      </c>
      <c r="Q32" s="41" t="s">
        <v>185</v>
      </c>
      <c r="R32" s="42">
        <v>42033</v>
      </c>
      <c r="S32" s="42" t="s">
        <v>182</v>
      </c>
      <c r="T32" s="43" t="s">
        <v>183</v>
      </c>
      <c r="U32" s="32"/>
      <c r="V32" s="32"/>
      <c r="W32" s="32"/>
      <c r="X32" s="32"/>
    </row>
    <row r="33" spans="1:24" ht="45">
      <c r="A33" s="34" t="s">
        <v>29</v>
      </c>
      <c r="B33" s="35">
        <v>42040</v>
      </c>
      <c r="C33" s="35">
        <v>42051</v>
      </c>
      <c r="D33" s="35">
        <v>42046</v>
      </c>
      <c r="E33" s="34"/>
      <c r="F33" s="36">
        <v>354</v>
      </c>
      <c r="G33" s="53" t="s">
        <v>90</v>
      </c>
      <c r="H33" s="36" t="s">
        <v>24</v>
      </c>
      <c r="I33" s="50">
        <v>200</v>
      </c>
      <c r="J33" s="38">
        <v>200</v>
      </c>
      <c r="K33" s="38">
        <v>1909</v>
      </c>
      <c r="L33" s="78">
        <v>47.51</v>
      </c>
      <c r="M33" s="39">
        <f t="shared" si="0"/>
        <v>9502</v>
      </c>
      <c r="N33" s="34"/>
      <c r="O33" s="79"/>
      <c r="P33" s="52" t="s">
        <v>154</v>
      </c>
      <c r="Q33" s="41" t="s">
        <v>185</v>
      </c>
      <c r="R33" s="42">
        <v>42033</v>
      </c>
      <c r="S33" s="42" t="s">
        <v>182</v>
      </c>
      <c r="T33" s="43" t="s">
        <v>183</v>
      </c>
      <c r="U33" s="32"/>
      <c r="V33" s="32"/>
      <c r="W33" s="32"/>
      <c r="X33" s="32"/>
    </row>
    <row r="34" spans="1:24" ht="45">
      <c r="A34" s="34" t="s">
        <v>29</v>
      </c>
      <c r="B34" s="35">
        <v>42040</v>
      </c>
      <c r="C34" s="35">
        <v>42051</v>
      </c>
      <c r="D34" s="35">
        <v>42046</v>
      </c>
      <c r="E34" s="34"/>
      <c r="F34" s="36">
        <v>355</v>
      </c>
      <c r="G34" s="53" t="s">
        <v>91</v>
      </c>
      <c r="H34" s="36" t="s">
        <v>24</v>
      </c>
      <c r="I34" s="50">
        <v>100</v>
      </c>
      <c r="J34" s="38">
        <v>100</v>
      </c>
      <c r="K34" s="38">
        <v>1909</v>
      </c>
      <c r="L34" s="78">
        <v>35.64</v>
      </c>
      <c r="M34" s="39">
        <f t="shared" si="0"/>
        <v>3564</v>
      </c>
      <c r="N34" s="47">
        <f>SUM(M22:M34)*0.16</f>
        <v>25169.440000000002</v>
      </c>
      <c r="O34" s="79">
        <f>SUM(M22:M34)+N34</f>
        <v>182478.44</v>
      </c>
      <c r="P34" s="52" t="s">
        <v>154</v>
      </c>
      <c r="Q34" s="41" t="s">
        <v>185</v>
      </c>
      <c r="R34" s="42">
        <v>42033</v>
      </c>
      <c r="S34" s="42" t="s">
        <v>182</v>
      </c>
      <c r="T34" s="43" t="s">
        <v>183</v>
      </c>
      <c r="U34" s="32"/>
      <c r="V34" s="32"/>
      <c r="W34" s="32"/>
      <c r="X34" s="32"/>
    </row>
    <row r="35" spans="1:24" ht="15">
      <c r="A35" s="34"/>
      <c r="B35" s="35"/>
      <c r="C35" s="35"/>
      <c r="D35" s="35"/>
      <c r="E35" s="34"/>
      <c r="F35" s="36"/>
      <c r="G35" s="53"/>
      <c r="H35" s="36"/>
      <c r="I35" s="50"/>
      <c r="J35" s="38"/>
      <c r="K35" s="38"/>
      <c r="L35" s="78"/>
      <c r="M35" s="39"/>
      <c r="N35" s="34"/>
      <c r="O35" s="79"/>
      <c r="P35" s="52"/>
      <c r="Q35" s="54"/>
      <c r="R35" s="42"/>
      <c r="S35" s="42"/>
      <c r="T35" s="43"/>
      <c r="U35" s="32"/>
      <c r="V35" s="32"/>
      <c r="W35" s="32"/>
      <c r="X35" s="32"/>
    </row>
    <row r="36" spans="1:24" ht="27">
      <c r="A36" s="34" t="s">
        <v>31</v>
      </c>
      <c r="B36" s="35">
        <v>42040</v>
      </c>
      <c r="C36" s="35">
        <v>42051</v>
      </c>
      <c r="D36" s="35">
        <v>42059</v>
      </c>
      <c r="E36" s="52"/>
      <c r="F36" s="48">
        <v>1</v>
      </c>
      <c r="G36" s="49" t="s">
        <v>66</v>
      </c>
      <c r="H36" s="36" t="s">
        <v>27</v>
      </c>
      <c r="I36" s="36">
        <v>24</v>
      </c>
      <c r="J36" s="38">
        <v>24</v>
      </c>
      <c r="K36" s="38">
        <v>4979</v>
      </c>
      <c r="L36" s="78">
        <v>35.36</v>
      </c>
      <c r="M36" s="39">
        <f aca="true" t="shared" si="1" ref="M36:M62">L36*J36</f>
        <v>848.64</v>
      </c>
      <c r="N36" s="34"/>
      <c r="O36" s="79"/>
      <c r="P36" s="52" t="s">
        <v>155</v>
      </c>
      <c r="Q36" s="41" t="s">
        <v>185</v>
      </c>
      <c r="R36" s="42">
        <v>42033</v>
      </c>
      <c r="S36" s="42" t="s">
        <v>182</v>
      </c>
      <c r="T36" s="43" t="s">
        <v>183</v>
      </c>
      <c r="U36" s="32"/>
      <c r="V36" s="32"/>
      <c r="W36" s="32"/>
      <c r="X36" s="32"/>
    </row>
    <row r="37" spans="1:24" ht="18">
      <c r="A37" s="34" t="s">
        <v>31</v>
      </c>
      <c r="B37" s="35">
        <v>42040</v>
      </c>
      <c r="C37" s="35">
        <v>42051</v>
      </c>
      <c r="D37" s="35">
        <v>42051</v>
      </c>
      <c r="E37" s="34"/>
      <c r="F37" s="48">
        <v>2</v>
      </c>
      <c r="G37" s="49" t="s">
        <v>92</v>
      </c>
      <c r="H37" s="36" t="s">
        <v>24</v>
      </c>
      <c r="I37" s="36">
        <v>24</v>
      </c>
      <c r="J37" s="38">
        <v>24</v>
      </c>
      <c r="K37" s="38">
        <v>4952</v>
      </c>
      <c r="L37" s="78">
        <v>8.25</v>
      </c>
      <c r="M37" s="39">
        <f t="shared" si="1"/>
        <v>198</v>
      </c>
      <c r="N37" s="34"/>
      <c r="O37" s="79"/>
      <c r="P37" s="52" t="s">
        <v>155</v>
      </c>
      <c r="Q37" s="41" t="s">
        <v>185</v>
      </c>
      <c r="R37" s="42">
        <v>42033</v>
      </c>
      <c r="S37" s="42" t="s">
        <v>182</v>
      </c>
      <c r="T37" s="43" t="s">
        <v>183</v>
      </c>
      <c r="U37" s="32"/>
      <c r="V37" s="32"/>
      <c r="W37" s="32"/>
      <c r="X37" s="32"/>
    </row>
    <row r="38" spans="1:24" ht="54">
      <c r="A38" s="34" t="s">
        <v>31</v>
      </c>
      <c r="B38" s="35">
        <v>42040</v>
      </c>
      <c r="C38" s="35">
        <v>42051</v>
      </c>
      <c r="D38" s="35">
        <v>42051</v>
      </c>
      <c r="E38" s="34"/>
      <c r="F38" s="48">
        <v>60</v>
      </c>
      <c r="G38" s="49" t="s">
        <v>93</v>
      </c>
      <c r="H38" s="36" t="s">
        <v>24</v>
      </c>
      <c r="I38" s="36">
        <v>480</v>
      </c>
      <c r="J38" s="44">
        <v>480</v>
      </c>
      <c r="K38" s="44">
        <v>4953</v>
      </c>
      <c r="L38" s="78">
        <v>13.75</v>
      </c>
      <c r="M38" s="39">
        <f t="shared" si="1"/>
        <v>6600</v>
      </c>
      <c r="N38" s="34"/>
      <c r="O38" s="79"/>
      <c r="P38" s="52" t="s">
        <v>155</v>
      </c>
      <c r="Q38" s="41" t="s">
        <v>185</v>
      </c>
      <c r="R38" s="42">
        <v>42033</v>
      </c>
      <c r="S38" s="42" t="s">
        <v>182</v>
      </c>
      <c r="T38" s="43" t="s">
        <v>183</v>
      </c>
      <c r="U38" s="32"/>
      <c r="V38" s="32"/>
      <c r="W38" s="32"/>
      <c r="X38" s="32"/>
    </row>
    <row r="39" spans="1:24" ht="27">
      <c r="A39" s="34" t="s">
        <v>31</v>
      </c>
      <c r="B39" s="35">
        <v>42040</v>
      </c>
      <c r="C39" s="35">
        <v>42051</v>
      </c>
      <c r="D39" s="35">
        <v>42051</v>
      </c>
      <c r="E39" s="34"/>
      <c r="F39" s="48">
        <v>80</v>
      </c>
      <c r="G39" s="49" t="s">
        <v>227</v>
      </c>
      <c r="H39" s="36" t="s">
        <v>24</v>
      </c>
      <c r="I39" s="36">
        <v>480</v>
      </c>
      <c r="J39" s="38">
        <v>480</v>
      </c>
      <c r="K39" s="38">
        <v>4953</v>
      </c>
      <c r="L39" s="78">
        <v>12</v>
      </c>
      <c r="M39" s="39">
        <f t="shared" si="1"/>
        <v>5760</v>
      </c>
      <c r="N39" s="34"/>
      <c r="O39" s="79"/>
      <c r="P39" s="52" t="s">
        <v>155</v>
      </c>
      <c r="Q39" s="41" t="s">
        <v>185</v>
      </c>
      <c r="R39" s="42">
        <v>42033</v>
      </c>
      <c r="S39" s="42" t="s">
        <v>182</v>
      </c>
      <c r="T39" s="43" t="s">
        <v>183</v>
      </c>
      <c r="U39" s="32"/>
      <c r="V39" s="32"/>
      <c r="W39" s="32"/>
      <c r="X39" s="32"/>
    </row>
    <row r="40" spans="1:24" ht="81">
      <c r="A40" s="34" t="s">
        <v>31</v>
      </c>
      <c r="B40" s="35">
        <v>42040</v>
      </c>
      <c r="C40" s="35">
        <v>42051</v>
      </c>
      <c r="D40" s="35">
        <v>42059</v>
      </c>
      <c r="E40" s="52"/>
      <c r="F40" s="48">
        <v>157</v>
      </c>
      <c r="G40" s="49" t="s">
        <v>94</v>
      </c>
      <c r="H40" s="36" t="s">
        <v>24</v>
      </c>
      <c r="I40" s="36">
        <v>500</v>
      </c>
      <c r="J40" s="38">
        <v>500</v>
      </c>
      <c r="K40" s="44">
        <v>4979</v>
      </c>
      <c r="L40" s="78">
        <v>90</v>
      </c>
      <c r="M40" s="39">
        <f t="shared" si="1"/>
        <v>45000</v>
      </c>
      <c r="N40" s="34"/>
      <c r="O40" s="79"/>
      <c r="P40" s="52" t="s">
        <v>155</v>
      </c>
      <c r="Q40" s="41" t="s">
        <v>185</v>
      </c>
      <c r="R40" s="42">
        <v>42033</v>
      </c>
      <c r="S40" s="42" t="s">
        <v>182</v>
      </c>
      <c r="T40" s="43" t="s">
        <v>183</v>
      </c>
      <c r="U40" s="32"/>
      <c r="V40" s="32"/>
      <c r="W40" s="32"/>
      <c r="X40" s="32"/>
    </row>
    <row r="41" spans="1:24" ht="36">
      <c r="A41" s="34" t="s">
        <v>31</v>
      </c>
      <c r="B41" s="35">
        <v>42040</v>
      </c>
      <c r="C41" s="35">
        <v>42051</v>
      </c>
      <c r="D41" s="35">
        <v>42051</v>
      </c>
      <c r="E41" s="52"/>
      <c r="F41" s="48">
        <v>160</v>
      </c>
      <c r="G41" s="49" t="s">
        <v>95</v>
      </c>
      <c r="H41" s="36" t="s">
        <v>24</v>
      </c>
      <c r="I41" s="36">
        <v>80</v>
      </c>
      <c r="J41" s="38">
        <v>80</v>
      </c>
      <c r="K41" s="44">
        <v>4953</v>
      </c>
      <c r="L41" s="78">
        <v>277.5</v>
      </c>
      <c r="M41" s="39">
        <f t="shared" si="1"/>
        <v>22200</v>
      </c>
      <c r="N41" s="34"/>
      <c r="O41" s="79"/>
      <c r="P41" s="52" t="s">
        <v>155</v>
      </c>
      <c r="Q41" s="41" t="s">
        <v>185</v>
      </c>
      <c r="R41" s="42">
        <v>42033</v>
      </c>
      <c r="S41" s="42" t="s">
        <v>182</v>
      </c>
      <c r="T41" s="43" t="s">
        <v>183</v>
      </c>
      <c r="U41" s="32"/>
      <c r="V41" s="32"/>
      <c r="W41" s="32"/>
      <c r="X41" s="32"/>
    </row>
    <row r="42" spans="1:24" ht="99">
      <c r="A42" s="34" t="s">
        <v>31</v>
      </c>
      <c r="B42" s="35">
        <v>42040</v>
      </c>
      <c r="C42" s="35">
        <v>42051</v>
      </c>
      <c r="D42" s="35">
        <v>42051</v>
      </c>
      <c r="E42" s="52"/>
      <c r="F42" s="48">
        <v>163</v>
      </c>
      <c r="G42" s="49" t="s">
        <v>96</v>
      </c>
      <c r="H42" s="36" t="s">
        <v>24</v>
      </c>
      <c r="I42" s="36">
        <v>2000</v>
      </c>
      <c r="J42" s="38">
        <v>2000</v>
      </c>
      <c r="K42" s="38">
        <v>4953</v>
      </c>
      <c r="L42" s="78">
        <v>121</v>
      </c>
      <c r="M42" s="39">
        <f t="shared" si="1"/>
        <v>242000</v>
      </c>
      <c r="N42" s="34"/>
      <c r="O42" s="79"/>
      <c r="P42" s="52" t="s">
        <v>155</v>
      </c>
      <c r="Q42" s="41" t="s">
        <v>185</v>
      </c>
      <c r="R42" s="42">
        <v>42033</v>
      </c>
      <c r="S42" s="42" t="s">
        <v>182</v>
      </c>
      <c r="T42" s="43" t="s">
        <v>183</v>
      </c>
      <c r="U42" s="32"/>
      <c r="V42" s="32"/>
      <c r="W42" s="32"/>
      <c r="X42" s="32"/>
    </row>
    <row r="43" spans="1:24" ht="45">
      <c r="A43" s="34" t="s">
        <v>31</v>
      </c>
      <c r="B43" s="35">
        <v>42040</v>
      </c>
      <c r="C43" s="35">
        <v>42051</v>
      </c>
      <c r="D43" s="35">
        <v>42051</v>
      </c>
      <c r="E43" s="52"/>
      <c r="F43" s="48">
        <v>166</v>
      </c>
      <c r="G43" s="49" t="s">
        <v>72</v>
      </c>
      <c r="H43" s="36" t="s">
        <v>24</v>
      </c>
      <c r="I43" s="36">
        <v>200</v>
      </c>
      <c r="J43" s="38">
        <v>200</v>
      </c>
      <c r="K43" s="44">
        <v>4953</v>
      </c>
      <c r="L43" s="78">
        <v>100</v>
      </c>
      <c r="M43" s="39">
        <f t="shared" si="1"/>
        <v>20000</v>
      </c>
      <c r="N43" s="34"/>
      <c r="O43" s="79"/>
      <c r="P43" s="52" t="s">
        <v>155</v>
      </c>
      <c r="Q43" s="41" t="s">
        <v>185</v>
      </c>
      <c r="R43" s="42">
        <v>42033</v>
      </c>
      <c r="S43" s="42" t="s">
        <v>182</v>
      </c>
      <c r="T43" s="43" t="s">
        <v>183</v>
      </c>
      <c r="U43" s="32"/>
      <c r="V43" s="32"/>
      <c r="W43" s="32"/>
      <c r="X43" s="32"/>
    </row>
    <row r="44" spans="1:24" ht="108">
      <c r="A44" s="34" t="s">
        <v>31</v>
      </c>
      <c r="B44" s="35">
        <v>42040</v>
      </c>
      <c r="C44" s="35">
        <v>42051</v>
      </c>
      <c r="D44" s="35">
        <v>42051</v>
      </c>
      <c r="E44" s="52"/>
      <c r="F44" s="48">
        <v>168</v>
      </c>
      <c r="G44" s="49" t="s">
        <v>228</v>
      </c>
      <c r="H44" s="36" t="s">
        <v>24</v>
      </c>
      <c r="I44" s="36">
        <v>1000</v>
      </c>
      <c r="J44" s="38">
        <v>1000</v>
      </c>
      <c r="K44" s="44">
        <v>4953</v>
      </c>
      <c r="L44" s="78">
        <v>7.5</v>
      </c>
      <c r="M44" s="39">
        <f t="shared" si="1"/>
        <v>7500</v>
      </c>
      <c r="N44" s="34"/>
      <c r="O44" s="79"/>
      <c r="P44" s="52" t="s">
        <v>155</v>
      </c>
      <c r="Q44" s="41" t="s">
        <v>185</v>
      </c>
      <c r="R44" s="42">
        <v>42033</v>
      </c>
      <c r="S44" s="42" t="s">
        <v>182</v>
      </c>
      <c r="T44" s="43" t="s">
        <v>183</v>
      </c>
      <c r="U44" s="32"/>
      <c r="V44" s="32"/>
      <c r="W44" s="32"/>
      <c r="X44" s="32"/>
    </row>
    <row r="45" spans="1:24" ht="18">
      <c r="A45" s="34" t="s">
        <v>31</v>
      </c>
      <c r="B45" s="35">
        <v>42040</v>
      </c>
      <c r="C45" s="35">
        <v>42051</v>
      </c>
      <c r="D45" s="35">
        <v>42051</v>
      </c>
      <c r="E45" s="52"/>
      <c r="F45" s="48">
        <v>196</v>
      </c>
      <c r="G45" s="49" t="s">
        <v>229</v>
      </c>
      <c r="H45" s="36" t="s">
        <v>24</v>
      </c>
      <c r="I45" s="36">
        <v>12</v>
      </c>
      <c r="J45" s="38">
        <v>12</v>
      </c>
      <c r="K45" s="44">
        <v>4953</v>
      </c>
      <c r="L45" s="78">
        <v>39.04</v>
      </c>
      <c r="M45" s="39">
        <f t="shared" si="1"/>
        <v>468.48</v>
      </c>
      <c r="N45" s="34"/>
      <c r="O45" s="79"/>
      <c r="P45" s="52" t="s">
        <v>155</v>
      </c>
      <c r="Q45" s="41" t="s">
        <v>185</v>
      </c>
      <c r="R45" s="42">
        <v>42033</v>
      </c>
      <c r="S45" s="42" t="s">
        <v>182</v>
      </c>
      <c r="T45" s="43" t="s">
        <v>183</v>
      </c>
      <c r="U45" s="32"/>
      <c r="V45" s="32"/>
      <c r="W45" s="32"/>
      <c r="X45" s="32"/>
    </row>
    <row r="46" spans="1:24" ht="18">
      <c r="A46" s="34" t="s">
        <v>31</v>
      </c>
      <c r="B46" s="35">
        <v>42040</v>
      </c>
      <c r="C46" s="35">
        <v>42051</v>
      </c>
      <c r="D46" s="35">
        <v>42059</v>
      </c>
      <c r="E46" s="52"/>
      <c r="F46" s="48">
        <v>203</v>
      </c>
      <c r="G46" s="49" t="s">
        <v>230</v>
      </c>
      <c r="H46" s="36" t="s">
        <v>24</v>
      </c>
      <c r="I46" s="36">
        <v>144</v>
      </c>
      <c r="J46" s="44">
        <v>144</v>
      </c>
      <c r="K46" s="44">
        <v>4953</v>
      </c>
      <c r="L46" s="78">
        <v>78.93</v>
      </c>
      <c r="M46" s="39">
        <f t="shared" si="1"/>
        <v>11365.920000000002</v>
      </c>
      <c r="N46" s="34"/>
      <c r="O46" s="79"/>
      <c r="P46" s="52" t="s">
        <v>155</v>
      </c>
      <c r="Q46" s="41" t="s">
        <v>185</v>
      </c>
      <c r="R46" s="42">
        <v>42033</v>
      </c>
      <c r="S46" s="42" t="s">
        <v>182</v>
      </c>
      <c r="T46" s="43" t="s">
        <v>183</v>
      </c>
      <c r="U46" s="32"/>
      <c r="V46" s="32"/>
      <c r="W46" s="32"/>
      <c r="X46" s="32"/>
    </row>
    <row r="47" spans="1:24" ht="36">
      <c r="A47" s="34" t="s">
        <v>31</v>
      </c>
      <c r="B47" s="35">
        <v>42040</v>
      </c>
      <c r="C47" s="35">
        <v>42051</v>
      </c>
      <c r="D47" s="35">
        <v>42059</v>
      </c>
      <c r="E47" s="52"/>
      <c r="F47" s="48">
        <v>204</v>
      </c>
      <c r="G47" s="49" t="s">
        <v>231</v>
      </c>
      <c r="H47" s="36" t="s">
        <v>28</v>
      </c>
      <c r="I47" s="36">
        <v>1400</v>
      </c>
      <c r="J47" s="44">
        <v>1400</v>
      </c>
      <c r="K47" s="44">
        <v>4979</v>
      </c>
      <c r="L47" s="78">
        <v>133.75</v>
      </c>
      <c r="M47" s="39">
        <f t="shared" si="1"/>
        <v>187250</v>
      </c>
      <c r="N47" s="34"/>
      <c r="O47" s="79"/>
      <c r="P47" s="52" t="s">
        <v>155</v>
      </c>
      <c r="Q47" s="41" t="s">
        <v>185</v>
      </c>
      <c r="R47" s="42">
        <v>42033</v>
      </c>
      <c r="S47" s="42" t="s">
        <v>182</v>
      </c>
      <c r="T47" s="43" t="s">
        <v>183</v>
      </c>
      <c r="U47" s="32"/>
      <c r="V47" s="32"/>
      <c r="W47" s="32"/>
      <c r="X47" s="32"/>
    </row>
    <row r="48" spans="1:24" ht="36">
      <c r="A48" s="34" t="s">
        <v>31</v>
      </c>
      <c r="B48" s="35">
        <v>42040</v>
      </c>
      <c r="C48" s="35">
        <v>42051</v>
      </c>
      <c r="D48" s="35">
        <v>42051</v>
      </c>
      <c r="E48" s="52"/>
      <c r="F48" s="48">
        <v>205</v>
      </c>
      <c r="G48" s="49" t="s">
        <v>232</v>
      </c>
      <c r="H48" s="36" t="s">
        <v>28</v>
      </c>
      <c r="I48" s="36">
        <v>700</v>
      </c>
      <c r="J48" s="44">
        <v>700</v>
      </c>
      <c r="K48" s="44">
        <v>4953</v>
      </c>
      <c r="L48" s="78">
        <v>110</v>
      </c>
      <c r="M48" s="39">
        <f t="shared" si="1"/>
        <v>77000</v>
      </c>
      <c r="N48" s="34"/>
      <c r="O48" s="79"/>
      <c r="P48" s="52" t="s">
        <v>155</v>
      </c>
      <c r="Q48" s="41" t="s">
        <v>185</v>
      </c>
      <c r="R48" s="42">
        <v>42033</v>
      </c>
      <c r="S48" s="42" t="s">
        <v>182</v>
      </c>
      <c r="T48" s="43" t="s">
        <v>183</v>
      </c>
      <c r="U48" s="32"/>
      <c r="V48" s="32"/>
      <c r="W48" s="32"/>
      <c r="X48" s="32"/>
    </row>
    <row r="49" spans="1:24" ht="18">
      <c r="A49" s="34" t="s">
        <v>31</v>
      </c>
      <c r="B49" s="35">
        <v>42040</v>
      </c>
      <c r="C49" s="35">
        <v>42051</v>
      </c>
      <c r="D49" s="35">
        <v>42051</v>
      </c>
      <c r="E49" s="52"/>
      <c r="F49" s="48">
        <v>237</v>
      </c>
      <c r="G49" s="49" t="s">
        <v>233</v>
      </c>
      <c r="H49" s="36" t="s">
        <v>24</v>
      </c>
      <c r="I49" s="36">
        <v>60</v>
      </c>
      <c r="J49" s="38">
        <v>60</v>
      </c>
      <c r="K49" s="38">
        <v>4953</v>
      </c>
      <c r="L49" s="78">
        <v>51.67</v>
      </c>
      <c r="M49" s="39">
        <f t="shared" si="1"/>
        <v>3100.2000000000003</v>
      </c>
      <c r="N49" s="34"/>
      <c r="O49" s="79"/>
      <c r="P49" s="52" t="s">
        <v>155</v>
      </c>
      <c r="Q49" s="41" t="s">
        <v>185</v>
      </c>
      <c r="R49" s="42">
        <v>42033</v>
      </c>
      <c r="S49" s="42" t="s">
        <v>182</v>
      </c>
      <c r="T49" s="43" t="s">
        <v>183</v>
      </c>
      <c r="U49" s="32"/>
      <c r="V49" s="32"/>
      <c r="W49" s="32"/>
      <c r="X49" s="32"/>
    </row>
    <row r="50" spans="1:24" ht="18">
      <c r="A50" s="34" t="s">
        <v>31</v>
      </c>
      <c r="B50" s="35">
        <v>42040</v>
      </c>
      <c r="C50" s="35">
        <v>42051</v>
      </c>
      <c r="D50" s="35">
        <v>42051</v>
      </c>
      <c r="E50" s="52"/>
      <c r="F50" s="48">
        <v>238</v>
      </c>
      <c r="G50" s="49" t="s">
        <v>234</v>
      </c>
      <c r="H50" s="36" t="s">
        <v>24</v>
      </c>
      <c r="I50" s="36">
        <v>24</v>
      </c>
      <c r="J50" s="44">
        <v>24</v>
      </c>
      <c r="K50" s="44">
        <v>4953</v>
      </c>
      <c r="L50" s="78">
        <v>51.67</v>
      </c>
      <c r="M50" s="39">
        <f t="shared" si="1"/>
        <v>1240.08</v>
      </c>
      <c r="N50" s="34"/>
      <c r="O50" s="79"/>
      <c r="P50" s="52" t="s">
        <v>155</v>
      </c>
      <c r="Q50" s="41" t="s">
        <v>185</v>
      </c>
      <c r="R50" s="42">
        <v>42033</v>
      </c>
      <c r="S50" s="42" t="s">
        <v>182</v>
      </c>
      <c r="T50" s="43" t="s">
        <v>183</v>
      </c>
      <c r="U50" s="32"/>
      <c r="V50" s="32"/>
      <c r="W50" s="32"/>
      <c r="X50" s="32"/>
    </row>
    <row r="51" spans="1:24" ht="99">
      <c r="A51" s="34" t="s">
        <v>31</v>
      </c>
      <c r="B51" s="35">
        <v>42040</v>
      </c>
      <c r="C51" s="35">
        <v>42051</v>
      </c>
      <c r="D51" s="35">
        <v>42051</v>
      </c>
      <c r="E51" s="52"/>
      <c r="F51" s="48">
        <v>251</v>
      </c>
      <c r="G51" s="49" t="s">
        <v>71</v>
      </c>
      <c r="H51" s="36" t="s">
        <v>24</v>
      </c>
      <c r="I51" s="36">
        <v>7</v>
      </c>
      <c r="J51" s="38">
        <v>7</v>
      </c>
      <c r="K51" s="38">
        <v>4953</v>
      </c>
      <c r="L51" s="78">
        <v>302.43</v>
      </c>
      <c r="M51" s="39">
        <f t="shared" si="1"/>
        <v>2117.01</v>
      </c>
      <c r="N51" s="34"/>
      <c r="O51" s="79"/>
      <c r="P51" s="52" t="s">
        <v>155</v>
      </c>
      <c r="Q51" s="41" t="s">
        <v>185</v>
      </c>
      <c r="R51" s="42">
        <v>42033</v>
      </c>
      <c r="S51" s="42" t="s">
        <v>182</v>
      </c>
      <c r="T51" s="43" t="s">
        <v>183</v>
      </c>
      <c r="U51" s="32"/>
      <c r="V51" s="32"/>
      <c r="W51" s="32"/>
      <c r="X51" s="32"/>
    </row>
    <row r="52" spans="1:24" ht="18">
      <c r="A52" s="34" t="s">
        <v>31</v>
      </c>
      <c r="B52" s="35">
        <v>42040</v>
      </c>
      <c r="C52" s="35">
        <v>42051</v>
      </c>
      <c r="D52" s="35">
        <v>42051</v>
      </c>
      <c r="E52" s="52"/>
      <c r="F52" s="48">
        <v>298</v>
      </c>
      <c r="G52" s="49" t="s">
        <v>235</v>
      </c>
      <c r="H52" s="36" t="s">
        <v>24</v>
      </c>
      <c r="I52" s="36">
        <v>115</v>
      </c>
      <c r="J52" s="38">
        <v>115</v>
      </c>
      <c r="K52" s="38">
        <v>4952</v>
      </c>
      <c r="L52" s="78">
        <v>32.24</v>
      </c>
      <c r="M52" s="39">
        <f t="shared" si="1"/>
        <v>3707.6000000000004</v>
      </c>
      <c r="N52" s="34"/>
      <c r="O52" s="79"/>
      <c r="P52" s="52" t="s">
        <v>155</v>
      </c>
      <c r="Q52" s="41" t="s">
        <v>185</v>
      </c>
      <c r="R52" s="42">
        <v>42033</v>
      </c>
      <c r="S52" s="42" t="s">
        <v>182</v>
      </c>
      <c r="T52" s="43" t="s">
        <v>183</v>
      </c>
      <c r="U52" s="32"/>
      <c r="V52" s="32"/>
      <c r="W52" s="32"/>
      <c r="X52" s="32"/>
    </row>
    <row r="53" spans="1:24" ht="18">
      <c r="A53" s="34" t="s">
        <v>31</v>
      </c>
      <c r="B53" s="35">
        <v>42040</v>
      </c>
      <c r="C53" s="35">
        <v>42051</v>
      </c>
      <c r="D53" s="35">
        <v>42051</v>
      </c>
      <c r="E53" s="52"/>
      <c r="F53" s="48">
        <v>299</v>
      </c>
      <c r="G53" s="49" t="s">
        <v>236</v>
      </c>
      <c r="H53" s="36" t="s">
        <v>24</v>
      </c>
      <c r="I53" s="36">
        <v>144</v>
      </c>
      <c r="J53" s="38">
        <v>144</v>
      </c>
      <c r="K53" s="38">
        <v>4952</v>
      </c>
      <c r="L53" s="78">
        <v>32.24</v>
      </c>
      <c r="M53" s="39">
        <f t="shared" si="1"/>
        <v>4642.56</v>
      </c>
      <c r="N53" s="34"/>
      <c r="O53" s="79"/>
      <c r="P53" s="52" t="s">
        <v>155</v>
      </c>
      <c r="Q53" s="41" t="s">
        <v>185</v>
      </c>
      <c r="R53" s="42">
        <v>42033</v>
      </c>
      <c r="S53" s="42" t="s">
        <v>182</v>
      </c>
      <c r="T53" s="43" t="s">
        <v>183</v>
      </c>
      <c r="U53" s="32"/>
      <c r="V53" s="32"/>
      <c r="W53" s="32"/>
      <c r="X53" s="32"/>
    </row>
    <row r="54" spans="1:24" ht="27">
      <c r="A54" s="34" t="s">
        <v>31</v>
      </c>
      <c r="B54" s="35">
        <v>42040</v>
      </c>
      <c r="C54" s="35">
        <v>42051</v>
      </c>
      <c r="D54" s="35">
        <v>42051</v>
      </c>
      <c r="E54" s="52"/>
      <c r="F54" s="48">
        <v>310</v>
      </c>
      <c r="G54" s="51" t="s">
        <v>237</v>
      </c>
      <c r="H54" s="36" t="s">
        <v>24</v>
      </c>
      <c r="I54" s="36">
        <v>86</v>
      </c>
      <c r="J54" s="38">
        <v>86</v>
      </c>
      <c r="K54" s="38">
        <v>4952</v>
      </c>
      <c r="L54" s="78">
        <v>44.86</v>
      </c>
      <c r="M54" s="39">
        <f t="shared" si="1"/>
        <v>3857.96</v>
      </c>
      <c r="N54" s="34"/>
      <c r="O54" s="79"/>
      <c r="P54" s="52" t="s">
        <v>155</v>
      </c>
      <c r="Q54" s="41" t="s">
        <v>185</v>
      </c>
      <c r="R54" s="42">
        <v>42033</v>
      </c>
      <c r="S54" s="42" t="s">
        <v>182</v>
      </c>
      <c r="T54" s="43" t="s">
        <v>183</v>
      </c>
      <c r="U54" s="32"/>
      <c r="V54" s="32"/>
      <c r="W54" s="32"/>
      <c r="X54" s="32"/>
    </row>
    <row r="55" spans="1:24" ht="45">
      <c r="A55" s="34" t="s">
        <v>31</v>
      </c>
      <c r="B55" s="35">
        <v>42040</v>
      </c>
      <c r="C55" s="35">
        <v>42051</v>
      </c>
      <c r="D55" s="35">
        <v>42066</v>
      </c>
      <c r="E55" s="52" t="s">
        <v>172</v>
      </c>
      <c r="F55" s="48">
        <v>315</v>
      </c>
      <c r="G55" s="51" t="s">
        <v>238</v>
      </c>
      <c r="H55" s="36" t="s">
        <v>24</v>
      </c>
      <c r="I55" s="36">
        <v>1200</v>
      </c>
      <c r="J55" s="38">
        <v>240</v>
      </c>
      <c r="K55" s="38">
        <v>4992</v>
      </c>
      <c r="L55" s="78">
        <v>33.05</v>
      </c>
      <c r="M55" s="39">
        <f t="shared" si="1"/>
        <v>7931.999999999999</v>
      </c>
      <c r="N55" s="34"/>
      <c r="O55" s="79"/>
      <c r="P55" s="52" t="s">
        <v>155</v>
      </c>
      <c r="Q55" s="41" t="s">
        <v>185</v>
      </c>
      <c r="R55" s="42">
        <v>42033</v>
      </c>
      <c r="S55" s="42" t="s">
        <v>182</v>
      </c>
      <c r="T55" s="43" t="s">
        <v>183</v>
      </c>
      <c r="U55" s="32"/>
      <c r="V55" s="32"/>
      <c r="W55" s="32"/>
      <c r="X55" s="32"/>
    </row>
    <row r="56" spans="1:24" ht="27">
      <c r="A56" s="34" t="s">
        <v>31</v>
      </c>
      <c r="B56" s="35">
        <v>42040</v>
      </c>
      <c r="C56" s="35">
        <v>42051</v>
      </c>
      <c r="D56" s="35">
        <v>42051</v>
      </c>
      <c r="E56" s="52"/>
      <c r="F56" s="48">
        <v>323</v>
      </c>
      <c r="G56" s="49" t="s">
        <v>239</v>
      </c>
      <c r="H56" s="36" t="s">
        <v>24</v>
      </c>
      <c r="I56" s="36">
        <v>101</v>
      </c>
      <c r="J56" s="38">
        <v>101</v>
      </c>
      <c r="K56" s="38">
        <v>4952</v>
      </c>
      <c r="L56" s="78">
        <v>94.78</v>
      </c>
      <c r="M56" s="39">
        <f t="shared" si="1"/>
        <v>9572.78</v>
      </c>
      <c r="N56" s="34"/>
      <c r="O56" s="79"/>
      <c r="P56" s="52" t="s">
        <v>155</v>
      </c>
      <c r="Q56" s="41" t="s">
        <v>185</v>
      </c>
      <c r="R56" s="42">
        <v>42033</v>
      </c>
      <c r="S56" s="42" t="s">
        <v>182</v>
      </c>
      <c r="T56" s="43" t="s">
        <v>183</v>
      </c>
      <c r="U56" s="32"/>
      <c r="V56" s="32"/>
      <c r="W56" s="32"/>
      <c r="X56" s="32"/>
    </row>
    <row r="57" spans="1:24" ht="18">
      <c r="A57" s="34" t="s">
        <v>31</v>
      </c>
      <c r="B57" s="35">
        <v>42040</v>
      </c>
      <c r="C57" s="35">
        <v>42051</v>
      </c>
      <c r="D57" s="35">
        <v>42066</v>
      </c>
      <c r="E57" s="52"/>
      <c r="F57" s="48">
        <v>326</v>
      </c>
      <c r="G57" s="51" t="s">
        <v>240</v>
      </c>
      <c r="H57" s="36" t="s">
        <v>24</v>
      </c>
      <c r="I57" s="36">
        <v>43</v>
      </c>
      <c r="J57" s="38">
        <v>43</v>
      </c>
      <c r="K57" s="38">
        <v>4992</v>
      </c>
      <c r="L57" s="78">
        <v>37.8</v>
      </c>
      <c r="M57" s="39">
        <f t="shared" si="1"/>
        <v>1625.3999999999999</v>
      </c>
      <c r="N57" s="34"/>
      <c r="O57" s="79"/>
      <c r="P57" s="52" t="s">
        <v>155</v>
      </c>
      <c r="Q57" s="41" t="s">
        <v>185</v>
      </c>
      <c r="R57" s="42">
        <v>42033</v>
      </c>
      <c r="S57" s="42" t="s">
        <v>182</v>
      </c>
      <c r="T57" s="43" t="s">
        <v>183</v>
      </c>
      <c r="U57" s="32"/>
      <c r="V57" s="32"/>
      <c r="W57" s="32"/>
      <c r="X57" s="32"/>
    </row>
    <row r="58" spans="1:24" ht="27">
      <c r="A58" s="34" t="s">
        <v>31</v>
      </c>
      <c r="B58" s="35">
        <v>42040</v>
      </c>
      <c r="C58" s="35">
        <v>42051</v>
      </c>
      <c r="D58" s="52" t="s">
        <v>174</v>
      </c>
      <c r="E58" s="52"/>
      <c r="F58" s="48">
        <v>328</v>
      </c>
      <c r="G58" s="51" t="s">
        <v>241</v>
      </c>
      <c r="H58" s="36" t="s">
        <v>24</v>
      </c>
      <c r="I58" s="36">
        <v>101</v>
      </c>
      <c r="J58" s="38">
        <v>101</v>
      </c>
      <c r="K58" s="38" t="s">
        <v>173</v>
      </c>
      <c r="L58" s="78">
        <v>28.2</v>
      </c>
      <c r="M58" s="39">
        <f t="shared" si="1"/>
        <v>2848.2</v>
      </c>
      <c r="N58" s="34"/>
      <c r="O58" s="79"/>
      <c r="P58" s="52" t="s">
        <v>155</v>
      </c>
      <c r="Q58" s="41" t="s">
        <v>185</v>
      </c>
      <c r="R58" s="42">
        <v>42033</v>
      </c>
      <c r="S58" s="42" t="s">
        <v>182</v>
      </c>
      <c r="T58" s="43" t="s">
        <v>183</v>
      </c>
      <c r="U58" s="32"/>
      <c r="V58" s="32"/>
      <c r="W58" s="32"/>
      <c r="X58" s="32"/>
    </row>
    <row r="59" spans="1:24" ht="27">
      <c r="A59" s="34" t="s">
        <v>31</v>
      </c>
      <c r="B59" s="35">
        <v>42040</v>
      </c>
      <c r="C59" s="35">
        <v>42051</v>
      </c>
      <c r="D59" s="35">
        <v>42051</v>
      </c>
      <c r="E59" s="52"/>
      <c r="F59" s="48">
        <v>329</v>
      </c>
      <c r="G59" s="51" t="s">
        <v>242</v>
      </c>
      <c r="H59" s="36" t="s">
        <v>24</v>
      </c>
      <c r="I59" s="36">
        <v>744</v>
      </c>
      <c r="J59" s="38">
        <v>744</v>
      </c>
      <c r="K59" s="38">
        <v>4952</v>
      </c>
      <c r="L59" s="78">
        <v>32.24</v>
      </c>
      <c r="M59" s="39">
        <f t="shared" si="1"/>
        <v>23986.56</v>
      </c>
      <c r="N59" s="34"/>
      <c r="O59" s="79"/>
      <c r="P59" s="52" t="s">
        <v>155</v>
      </c>
      <c r="Q59" s="41" t="s">
        <v>185</v>
      </c>
      <c r="R59" s="42">
        <v>42033</v>
      </c>
      <c r="S59" s="42" t="s">
        <v>182</v>
      </c>
      <c r="T59" s="43" t="s">
        <v>183</v>
      </c>
      <c r="U59" s="32"/>
      <c r="V59" s="32"/>
      <c r="W59" s="32"/>
      <c r="X59" s="32"/>
    </row>
    <row r="60" spans="1:24" ht="45">
      <c r="A60" s="34" t="s">
        <v>31</v>
      </c>
      <c r="B60" s="35">
        <v>42040</v>
      </c>
      <c r="C60" s="35">
        <v>42051</v>
      </c>
      <c r="D60" s="35">
        <v>42051</v>
      </c>
      <c r="E60" s="52"/>
      <c r="F60" s="48">
        <v>338</v>
      </c>
      <c r="G60" s="49" t="s">
        <v>243</v>
      </c>
      <c r="H60" s="36" t="s">
        <v>24</v>
      </c>
      <c r="I60" s="36">
        <v>80</v>
      </c>
      <c r="J60" s="38">
        <v>80</v>
      </c>
      <c r="K60" s="38">
        <v>4952</v>
      </c>
      <c r="L60" s="78">
        <v>152.82</v>
      </c>
      <c r="M60" s="39">
        <f t="shared" si="1"/>
        <v>12225.599999999999</v>
      </c>
      <c r="N60" s="34"/>
      <c r="O60" s="79"/>
      <c r="P60" s="52" t="s">
        <v>155</v>
      </c>
      <c r="Q60" s="41" t="s">
        <v>185</v>
      </c>
      <c r="R60" s="42">
        <v>42033</v>
      </c>
      <c r="S60" s="42" t="s">
        <v>182</v>
      </c>
      <c r="T60" s="43" t="s">
        <v>183</v>
      </c>
      <c r="U60" s="32"/>
      <c r="V60" s="32"/>
      <c r="W60" s="32"/>
      <c r="X60" s="32"/>
    </row>
    <row r="61" spans="1:24" ht="54">
      <c r="A61" s="34" t="s">
        <v>31</v>
      </c>
      <c r="B61" s="35">
        <v>42040</v>
      </c>
      <c r="C61" s="35">
        <v>42051</v>
      </c>
      <c r="D61" s="35">
        <v>42051</v>
      </c>
      <c r="E61" s="52"/>
      <c r="F61" s="48">
        <v>339</v>
      </c>
      <c r="G61" s="51" t="s">
        <v>87</v>
      </c>
      <c r="H61" s="36" t="s">
        <v>24</v>
      </c>
      <c r="I61" s="36">
        <v>18</v>
      </c>
      <c r="J61" s="38">
        <v>18</v>
      </c>
      <c r="K61" s="38">
        <v>4953</v>
      </c>
      <c r="L61" s="78">
        <v>131.23</v>
      </c>
      <c r="M61" s="39">
        <f t="shared" si="1"/>
        <v>2362.14</v>
      </c>
      <c r="N61" s="34"/>
      <c r="O61" s="79"/>
      <c r="P61" s="52" t="s">
        <v>155</v>
      </c>
      <c r="Q61" s="41" t="s">
        <v>185</v>
      </c>
      <c r="R61" s="42">
        <v>42033</v>
      </c>
      <c r="S61" s="42" t="s">
        <v>182</v>
      </c>
      <c r="T61" s="43" t="s">
        <v>183</v>
      </c>
      <c r="U61" s="32"/>
      <c r="V61" s="32"/>
      <c r="W61" s="32"/>
      <c r="X61" s="32"/>
    </row>
    <row r="62" spans="1:24" ht="72">
      <c r="A62" s="34" t="s">
        <v>31</v>
      </c>
      <c r="B62" s="35">
        <v>42040</v>
      </c>
      <c r="C62" s="35">
        <v>42051</v>
      </c>
      <c r="D62" s="35">
        <v>42051</v>
      </c>
      <c r="E62" s="52"/>
      <c r="F62" s="48">
        <v>352</v>
      </c>
      <c r="G62" s="51" t="s">
        <v>74</v>
      </c>
      <c r="H62" s="36" t="s">
        <v>24</v>
      </c>
      <c r="I62" s="36">
        <v>350</v>
      </c>
      <c r="J62" s="38">
        <v>350</v>
      </c>
      <c r="K62" s="38">
        <v>4953</v>
      </c>
      <c r="L62" s="78">
        <v>106.77</v>
      </c>
      <c r="M62" s="39">
        <f t="shared" si="1"/>
        <v>37369.5</v>
      </c>
      <c r="N62" s="47">
        <f>SUM(M36:M62)*0.16</f>
        <v>118844.5808</v>
      </c>
      <c r="O62" s="79">
        <f>SUM(M36:M62)+N62</f>
        <v>861623.2108</v>
      </c>
      <c r="P62" s="52" t="s">
        <v>155</v>
      </c>
      <c r="Q62" s="41" t="s">
        <v>185</v>
      </c>
      <c r="R62" s="42">
        <v>42033</v>
      </c>
      <c r="S62" s="42" t="s">
        <v>182</v>
      </c>
      <c r="T62" s="43" t="s">
        <v>183</v>
      </c>
      <c r="U62" s="32"/>
      <c r="V62" s="32"/>
      <c r="W62" s="32"/>
      <c r="X62" s="32"/>
    </row>
    <row r="63" spans="1:24" ht="15">
      <c r="A63" s="34"/>
      <c r="B63" s="35"/>
      <c r="C63" s="35"/>
      <c r="D63" s="35"/>
      <c r="E63" s="52"/>
      <c r="F63" s="48"/>
      <c r="G63" s="51"/>
      <c r="H63" s="36"/>
      <c r="I63" s="36"/>
      <c r="J63" s="38"/>
      <c r="K63" s="38"/>
      <c r="L63" s="78"/>
      <c r="M63" s="39"/>
      <c r="N63" s="34"/>
      <c r="O63" s="79"/>
      <c r="P63" s="52"/>
      <c r="Q63" s="41"/>
      <c r="R63" s="42"/>
      <c r="S63" s="42"/>
      <c r="T63" s="43"/>
      <c r="U63" s="32"/>
      <c r="V63" s="32"/>
      <c r="W63" s="32"/>
      <c r="X63" s="32"/>
    </row>
    <row r="64" spans="1:24" ht="45">
      <c r="A64" s="34" t="s">
        <v>33</v>
      </c>
      <c r="B64" s="35">
        <v>42040</v>
      </c>
      <c r="C64" s="35">
        <v>42051</v>
      </c>
      <c r="D64" s="35">
        <v>42051</v>
      </c>
      <c r="E64" s="52"/>
      <c r="F64" s="48">
        <v>252</v>
      </c>
      <c r="G64" s="49" t="s">
        <v>244</v>
      </c>
      <c r="H64" s="55" t="s">
        <v>25</v>
      </c>
      <c r="I64" s="36">
        <v>20</v>
      </c>
      <c r="J64" s="38">
        <v>20</v>
      </c>
      <c r="K64" s="38">
        <v>4961</v>
      </c>
      <c r="L64" s="78">
        <v>8318</v>
      </c>
      <c r="M64" s="39">
        <f>L64*J64</f>
        <v>166360</v>
      </c>
      <c r="N64" s="34">
        <v>0</v>
      </c>
      <c r="O64" s="79">
        <f>+M64+N64</f>
        <v>166360</v>
      </c>
      <c r="P64" s="52" t="s">
        <v>155</v>
      </c>
      <c r="Q64" s="41" t="s">
        <v>185</v>
      </c>
      <c r="R64" s="42">
        <v>42033</v>
      </c>
      <c r="S64" s="42" t="s">
        <v>182</v>
      </c>
      <c r="T64" s="43" t="s">
        <v>183</v>
      </c>
      <c r="U64" s="32"/>
      <c r="V64" s="32"/>
      <c r="W64" s="32"/>
      <c r="X64" s="32"/>
    </row>
    <row r="65" spans="1:24" ht="15">
      <c r="A65" s="34"/>
      <c r="B65" s="35"/>
      <c r="C65" s="35"/>
      <c r="D65" s="35"/>
      <c r="E65" s="52"/>
      <c r="F65" s="48"/>
      <c r="G65" s="49"/>
      <c r="H65" s="55"/>
      <c r="I65" s="36"/>
      <c r="J65" s="38"/>
      <c r="K65" s="38"/>
      <c r="L65" s="78"/>
      <c r="M65" s="39"/>
      <c r="N65" s="34"/>
      <c r="O65" s="79"/>
      <c r="P65" s="52"/>
      <c r="Q65" s="41"/>
      <c r="R65" s="41"/>
      <c r="S65" s="41"/>
      <c r="T65" s="41"/>
      <c r="U65" s="32"/>
      <c r="V65" s="32"/>
      <c r="W65" s="32"/>
      <c r="X65" s="32"/>
    </row>
    <row r="66" spans="1:24" ht="27">
      <c r="A66" s="34" t="s">
        <v>34</v>
      </c>
      <c r="B66" s="35">
        <v>42040</v>
      </c>
      <c r="C66" s="35">
        <v>42051</v>
      </c>
      <c r="D66" s="35">
        <v>42051</v>
      </c>
      <c r="E66" s="52"/>
      <c r="F66" s="36">
        <v>122</v>
      </c>
      <c r="G66" s="53" t="s">
        <v>97</v>
      </c>
      <c r="H66" s="36" t="s">
        <v>24</v>
      </c>
      <c r="I66" s="50">
        <v>504</v>
      </c>
      <c r="J66" s="44">
        <v>504</v>
      </c>
      <c r="K66" s="44">
        <v>105</v>
      </c>
      <c r="L66" s="78">
        <v>68</v>
      </c>
      <c r="M66" s="39">
        <f>L66*J66</f>
        <v>34272</v>
      </c>
      <c r="N66" s="34"/>
      <c r="O66" s="79"/>
      <c r="P66" s="52" t="s">
        <v>80</v>
      </c>
      <c r="Q66" s="41" t="s">
        <v>186</v>
      </c>
      <c r="R66" s="42">
        <v>42033</v>
      </c>
      <c r="S66" s="42" t="s">
        <v>182</v>
      </c>
      <c r="T66" s="43" t="s">
        <v>183</v>
      </c>
      <c r="U66" s="32"/>
      <c r="V66" s="32"/>
      <c r="W66" s="32"/>
      <c r="X66" s="32"/>
    </row>
    <row r="67" spans="1:24" ht="18">
      <c r="A67" s="34" t="s">
        <v>34</v>
      </c>
      <c r="B67" s="35">
        <v>42040</v>
      </c>
      <c r="C67" s="35">
        <v>42051</v>
      </c>
      <c r="D67" s="35">
        <v>42051</v>
      </c>
      <c r="E67" s="52"/>
      <c r="F67" s="36">
        <v>231</v>
      </c>
      <c r="G67" s="37" t="s">
        <v>69</v>
      </c>
      <c r="H67" s="36" t="s">
        <v>24</v>
      </c>
      <c r="I67" s="50">
        <v>240</v>
      </c>
      <c r="J67" s="44">
        <v>240</v>
      </c>
      <c r="K67" s="44">
        <v>105</v>
      </c>
      <c r="L67" s="78">
        <v>8.81</v>
      </c>
      <c r="M67" s="39">
        <f>L67*J67</f>
        <v>2114.4</v>
      </c>
      <c r="N67" s="34"/>
      <c r="O67" s="79"/>
      <c r="P67" s="52" t="s">
        <v>80</v>
      </c>
      <c r="Q67" s="41" t="s">
        <v>186</v>
      </c>
      <c r="R67" s="42">
        <v>42033</v>
      </c>
      <c r="S67" s="42" t="s">
        <v>182</v>
      </c>
      <c r="T67" s="43" t="s">
        <v>183</v>
      </c>
      <c r="U67" s="32"/>
      <c r="V67" s="32"/>
      <c r="W67" s="32"/>
      <c r="X67" s="32"/>
    </row>
    <row r="68" spans="1:24" ht="54">
      <c r="A68" s="34" t="s">
        <v>34</v>
      </c>
      <c r="B68" s="35">
        <v>42040</v>
      </c>
      <c r="C68" s="35">
        <v>42051</v>
      </c>
      <c r="D68" s="35">
        <v>42051</v>
      </c>
      <c r="E68" s="52"/>
      <c r="F68" s="36">
        <v>239</v>
      </c>
      <c r="G68" s="37" t="s">
        <v>98</v>
      </c>
      <c r="H68" s="36" t="s">
        <v>24</v>
      </c>
      <c r="I68" s="50">
        <v>300</v>
      </c>
      <c r="J68" s="44">
        <v>300</v>
      </c>
      <c r="K68" s="44">
        <v>105</v>
      </c>
      <c r="L68" s="78">
        <v>21</v>
      </c>
      <c r="M68" s="39">
        <f>L68*J68</f>
        <v>6300</v>
      </c>
      <c r="N68" s="47">
        <f>SUM(M66:M68)*0.16</f>
        <v>6829.8240000000005</v>
      </c>
      <c r="O68" s="79">
        <f>SUM(M66:M68)+N68</f>
        <v>49516.224</v>
      </c>
      <c r="P68" s="52" t="s">
        <v>80</v>
      </c>
      <c r="Q68" s="41" t="s">
        <v>186</v>
      </c>
      <c r="R68" s="42">
        <v>42033</v>
      </c>
      <c r="S68" s="42" t="s">
        <v>182</v>
      </c>
      <c r="T68" s="43" t="s">
        <v>183</v>
      </c>
      <c r="U68" s="32"/>
      <c r="V68" s="32"/>
      <c r="W68" s="32"/>
      <c r="X68" s="32"/>
    </row>
    <row r="69" spans="1:24" ht="15">
      <c r="A69" s="34"/>
      <c r="B69" s="35"/>
      <c r="C69" s="35"/>
      <c r="D69" s="35"/>
      <c r="E69" s="52"/>
      <c r="F69" s="36"/>
      <c r="G69" s="37"/>
      <c r="H69" s="36"/>
      <c r="I69" s="50"/>
      <c r="J69" s="44"/>
      <c r="K69" s="44"/>
      <c r="L69" s="78"/>
      <c r="M69" s="39"/>
      <c r="N69" s="34"/>
      <c r="O69" s="79"/>
      <c r="P69" s="52"/>
      <c r="Q69" s="54"/>
      <c r="R69" s="42"/>
      <c r="S69" s="42"/>
      <c r="T69" s="43"/>
      <c r="U69" s="32"/>
      <c r="V69" s="32"/>
      <c r="W69" s="32"/>
      <c r="X69" s="32"/>
    </row>
    <row r="70" spans="1:24" ht="27">
      <c r="A70" s="34" t="s">
        <v>35</v>
      </c>
      <c r="B70" s="35">
        <v>42040</v>
      </c>
      <c r="C70" s="35">
        <v>42051</v>
      </c>
      <c r="D70" s="35">
        <v>42051</v>
      </c>
      <c r="E70" s="52"/>
      <c r="F70" s="36">
        <v>33</v>
      </c>
      <c r="G70" s="53" t="s">
        <v>99</v>
      </c>
      <c r="H70" s="36" t="s">
        <v>24</v>
      </c>
      <c r="I70" s="50">
        <v>208</v>
      </c>
      <c r="J70" s="38">
        <v>208</v>
      </c>
      <c r="K70" s="38" t="s">
        <v>141</v>
      </c>
      <c r="L70" s="78">
        <v>7.09</v>
      </c>
      <c r="M70" s="39">
        <f aca="true" t="shared" si="2" ref="M70:M78">L70*J70</f>
        <v>1474.72</v>
      </c>
      <c r="N70" s="34"/>
      <c r="O70" s="79"/>
      <c r="P70" s="52" t="s">
        <v>156</v>
      </c>
      <c r="Q70" s="41" t="s">
        <v>187</v>
      </c>
      <c r="R70" s="42">
        <v>42033</v>
      </c>
      <c r="S70" s="42" t="s">
        <v>182</v>
      </c>
      <c r="T70" s="43" t="s">
        <v>183</v>
      </c>
      <c r="U70" s="32"/>
      <c r="V70" s="32"/>
      <c r="W70" s="32"/>
      <c r="X70" s="32"/>
    </row>
    <row r="71" spans="1:24" ht="63">
      <c r="A71" s="34" t="s">
        <v>35</v>
      </c>
      <c r="B71" s="35">
        <v>42040</v>
      </c>
      <c r="C71" s="35">
        <v>42051</v>
      </c>
      <c r="D71" s="35">
        <v>42051</v>
      </c>
      <c r="E71" s="52"/>
      <c r="F71" s="36">
        <v>43</v>
      </c>
      <c r="G71" s="53" t="s">
        <v>88</v>
      </c>
      <c r="H71" s="36" t="s">
        <v>28</v>
      </c>
      <c r="I71" s="50">
        <v>17</v>
      </c>
      <c r="J71" s="38">
        <v>17</v>
      </c>
      <c r="K71" s="38" t="s">
        <v>141</v>
      </c>
      <c r="L71" s="78">
        <v>840.42</v>
      </c>
      <c r="M71" s="39">
        <f t="shared" si="2"/>
        <v>14287.14</v>
      </c>
      <c r="N71" s="34"/>
      <c r="O71" s="79"/>
      <c r="P71" s="52" t="s">
        <v>156</v>
      </c>
      <c r="Q71" s="41" t="s">
        <v>187</v>
      </c>
      <c r="R71" s="42">
        <v>42033</v>
      </c>
      <c r="S71" s="42" t="s">
        <v>182</v>
      </c>
      <c r="T71" s="43" t="s">
        <v>183</v>
      </c>
      <c r="U71" s="32"/>
      <c r="V71" s="32"/>
      <c r="W71" s="32"/>
      <c r="X71" s="32"/>
    </row>
    <row r="72" spans="1:24" ht="54">
      <c r="A72" s="34" t="s">
        <v>35</v>
      </c>
      <c r="B72" s="35">
        <v>42040</v>
      </c>
      <c r="C72" s="35">
        <v>42051</v>
      </c>
      <c r="D72" s="35">
        <v>42051</v>
      </c>
      <c r="E72" s="52"/>
      <c r="F72" s="36">
        <v>45</v>
      </c>
      <c r="G72" s="53" t="s">
        <v>100</v>
      </c>
      <c r="H72" s="36" t="s">
        <v>28</v>
      </c>
      <c r="I72" s="50">
        <v>15</v>
      </c>
      <c r="J72" s="38">
        <v>15</v>
      </c>
      <c r="K72" s="38" t="s">
        <v>141</v>
      </c>
      <c r="L72" s="78">
        <v>1112.88</v>
      </c>
      <c r="M72" s="39">
        <f t="shared" si="2"/>
        <v>16693.2</v>
      </c>
      <c r="N72" s="34"/>
      <c r="O72" s="79"/>
      <c r="P72" s="52" t="s">
        <v>156</v>
      </c>
      <c r="Q72" s="41" t="s">
        <v>187</v>
      </c>
      <c r="R72" s="42">
        <v>42033</v>
      </c>
      <c r="S72" s="42" t="s">
        <v>182</v>
      </c>
      <c r="T72" s="43" t="s">
        <v>183</v>
      </c>
      <c r="U72" s="32"/>
      <c r="V72" s="32"/>
      <c r="W72" s="32"/>
      <c r="X72" s="32"/>
    </row>
    <row r="73" spans="1:24" ht="72">
      <c r="A73" s="34" t="s">
        <v>35</v>
      </c>
      <c r="B73" s="35">
        <v>42040</v>
      </c>
      <c r="C73" s="35">
        <v>42051</v>
      </c>
      <c r="D73" s="35">
        <v>42051</v>
      </c>
      <c r="E73" s="52"/>
      <c r="F73" s="36">
        <v>46</v>
      </c>
      <c r="G73" s="53" t="s">
        <v>101</v>
      </c>
      <c r="H73" s="36" t="s">
        <v>28</v>
      </c>
      <c r="I73" s="50">
        <v>40</v>
      </c>
      <c r="J73" s="38">
        <v>40</v>
      </c>
      <c r="K73" s="38" t="s">
        <v>141</v>
      </c>
      <c r="L73" s="78">
        <v>569</v>
      </c>
      <c r="M73" s="39">
        <f t="shared" si="2"/>
        <v>22760</v>
      </c>
      <c r="N73" s="34"/>
      <c r="O73" s="79"/>
      <c r="P73" s="52" t="s">
        <v>156</v>
      </c>
      <c r="Q73" s="41" t="s">
        <v>187</v>
      </c>
      <c r="R73" s="42">
        <v>42033</v>
      </c>
      <c r="S73" s="42" t="s">
        <v>182</v>
      </c>
      <c r="T73" s="43" t="s">
        <v>183</v>
      </c>
      <c r="U73" s="32"/>
      <c r="V73" s="32"/>
      <c r="W73" s="32"/>
      <c r="X73" s="32"/>
    </row>
    <row r="74" spans="1:24" ht="72">
      <c r="A74" s="34" t="s">
        <v>35</v>
      </c>
      <c r="B74" s="35">
        <v>42040</v>
      </c>
      <c r="C74" s="35">
        <v>42051</v>
      </c>
      <c r="D74" s="35">
        <v>42051</v>
      </c>
      <c r="E74" s="52"/>
      <c r="F74" s="36">
        <v>47</v>
      </c>
      <c r="G74" s="53" t="s">
        <v>102</v>
      </c>
      <c r="H74" s="36" t="s">
        <v>28</v>
      </c>
      <c r="I74" s="50">
        <v>60</v>
      </c>
      <c r="J74" s="38">
        <v>60</v>
      </c>
      <c r="K74" s="38" t="s">
        <v>142</v>
      </c>
      <c r="L74" s="78">
        <v>569</v>
      </c>
      <c r="M74" s="39">
        <f t="shared" si="2"/>
        <v>34140</v>
      </c>
      <c r="N74" s="34"/>
      <c r="O74" s="79"/>
      <c r="P74" s="52" t="s">
        <v>156</v>
      </c>
      <c r="Q74" s="41" t="s">
        <v>187</v>
      </c>
      <c r="R74" s="42">
        <v>42033</v>
      </c>
      <c r="S74" s="42" t="s">
        <v>182</v>
      </c>
      <c r="T74" s="43" t="s">
        <v>183</v>
      </c>
      <c r="U74" s="32"/>
      <c r="V74" s="32"/>
      <c r="W74" s="32"/>
      <c r="X74" s="32"/>
    </row>
    <row r="75" spans="1:24" ht="144">
      <c r="A75" s="34" t="s">
        <v>35</v>
      </c>
      <c r="B75" s="35">
        <v>42040</v>
      </c>
      <c r="C75" s="35">
        <v>42051</v>
      </c>
      <c r="D75" s="35">
        <v>42051</v>
      </c>
      <c r="E75" s="52"/>
      <c r="F75" s="48">
        <v>48</v>
      </c>
      <c r="G75" s="51" t="s">
        <v>103</v>
      </c>
      <c r="H75" s="36" t="s">
        <v>28</v>
      </c>
      <c r="I75" s="50">
        <v>52</v>
      </c>
      <c r="J75" s="38">
        <v>52</v>
      </c>
      <c r="K75" s="38" t="s">
        <v>141</v>
      </c>
      <c r="L75" s="78">
        <v>2380.61</v>
      </c>
      <c r="M75" s="39">
        <f t="shared" si="2"/>
        <v>123791.72</v>
      </c>
      <c r="N75" s="34"/>
      <c r="O75" s="79"/>
      <c r="P75" s="52" t="s">
        <v>156</v>
      </c>
      <c r="Q75" s="41" t="s">
        <v>187</v>
      </c>
      <c r="R75" s="42">
        <v>42033</v>
      </c>
      <c r="S75" s="42" t="s">
        <v>182</v>
      </c>
      <c r="T75" s="43" t="s">
        <v>183</v>
      </c>
      <c r="U75" s="32"/>
      <c r="V75" s="32"/>
      <c r="W75" s="32"/>
      <c r="X75" s="32"/>
    </row>
    <row r="76" spans="1:24" ht="108">
      <c r="A76" s="34" t="s">
        <v>35</v>
      </c>
      <c r="B76" s="35">
        <v>42040</v>
      </c>
      <c r="C76" s="35">
        <v>42051</v>
      </c>
      <c r="D76" s="35">
        <v>42051</v>
      </c>
      <c r="E76" s="52"/>
      <c r="F76" s="48">
        <v>49</v>
      </c>
      <c r="G76" s="51" t="s">
        <v>104</v>
      </c>
      <c r="H76" s="36" t="s">
        <v>28</v>
      </c>
      <c r="I76" s="50">
        <v>40</v>
      </c>
      <c r="J76" s="44">
        <v>40</v>
      </c>
      <c r="K76" s="38" t="s">
        <v>141</v>
      </c>
      <c r="L76" s="78">
        <v>848.98</v>
      </c>
      <c r="M76" s="39">
        <f t="shared" si="2"/>
        <v>33959.2</v>
      </c>
      <c r="N76" s="34"/>
      <c r="O76" s="79"/>
      <c r="P76" s="52" t="s">
        <v>156</v>
      </c>
      <c r="Q76" s="41" t="s">
        <v>187</v>
      </c>
      <c r="R76" s="42">
        <v>42033</v>
      </c>
      <c r="S76" s="42" t="s">
        <v>182</v>
      </c>
      <c r="T76" s="43" t="s">
        <v>183</v>
      </c>
      <c r="U76" s="32"/>
      <c r="V76" s="32"/>
      <c r="W76" s="32"/>
      <c r="X76" s="32"/>
    </row>
    <row r="77" spans="1:24" ht="72">
      <c r="A77" s="34" t="s">
        <v>35</v>
      </c>
      <c r="B77" s="35">
        <v>42040</v>
      </c>
      <c r="C77" s="35">
        <v>42051</v>
      </c>
      <c r="D77" s="35">
        <v>42051</v>
      </c>
      <c r="E77" s="52"/>
      <c r="F77" s="48">
        <v>50</v>
      </c>
      <c r="G77" s="51" t="s">
        <v>105</v>
      </c>
      <c r="H77" s="36" t="s">
        <v>28</v>
      </c>
      <c r="I77" s="50">
        <v>140</v>
      </c>
      <c r="J77" s="44">
        <v>140</v>
      </c>
      <c r="K77" s="38" t="s">
        <v>141</v>
      </c>
      <c r="L77" s="78">
        <v>901.6</v>
      </c>
      <c r="M77" s="39">
        <f t="shared" si="2"/>
        <v>126224</v>
      </c>
      <c r="N77" s="34"/>
      <c r="O77" s="79"/>
      <c r="P77" s="52" t="s">
        <v>156</v>
      </c>
      <c r="Q77" s="41" t="s">
        <v>187</v>
      </c>
      <c r="R77" s="42">
        <v>42033</v>
      </c>
      <c r="S77" s="42" t="s">
        <v>182</v>
      </c>
      <c r="T77" s="43" t="s">
        <v>183</v>
      </c>
      <c r="U77" s="32"/>
      <c r="V77" s="32"/>
      <c r="W77" s="32"/>
      <c r="X77" s="32"/>
    </row>
    <row r="78" spans="1:24" ht="36">
      <c r="A78" s="34" t="s">
        <v>35</v>
      </c>
      <c r="B78" s="35">
        <v>42040</v>
      </c>
      <c r="C78" s="35">
        <v>42051</v>
      </c>
      <c r="D78" s="35">
        <v>42051</v>
      </c>
      <c r="E78" s="52"/>
      <c r="F78" s="48">
        <v>56</v>
      </c>
      <c r="G78" s="51" t="s">
        <v>106</v>
      </c>
      <c r="H78" s="36" t="s">
        <v>28</v>
      </c>
      <c r="I78" s="50">
        <v>36</v>
      </c>
      <c r="J78" s="38">
        <v>36</v>
      </c>
      <c r="K78" s="38" t="s">
        <v>141</v>
      </c>
      <c r="L78" s="78">
        <v>705.72</v>
      </c>
      <c r="M78" s="39">
        <f t="shared" si="2"/>
        <v>25405.920000000002</v>
      </c>
      <c r="N78" s="47">
        <f>SUM(M70:M78)*0.16</f>
        <v>63797.744</v>
      </c>
      <c r="O78" s="79">
        <f>SUM(M70:M78)+N78</f>
        <v>462533.644</v>
      </c>
      <c r="P78" s="52" t="s">
        <v>156</v>
      </c>
      <c r="Q78" s="41" t="s">
        <v>187</v>
      </c>
      <c r="R78" s="42">
        <v>42033</v>
      </c>
      <c r="S78" s="42" t="s">
        <v>182</v>
      </c>
      <c r="T78" s="43" t="s">
        <v>183</v>
      </c>
      <c r="U78" s="32"/>
      <c r="V78" s="32"/>
      <c r="W78" s="32"/>
      <c r="X78" s="32"/>
    </row>
    <row r="79" spans="1:24" ht="15">
      <c r="A79" s="34"/>
      <c r="B79" s="35"/>
      <c r="C79" s="35"/>
      <c r="D79" s="35"/>
      <c r="E79" s="52"/>
      <c r="F79" s="48"/>
      <c r="G79" s="51"/>
      <c r="H79" s="36"/>
      <c r="I79" s="50"/>
      <c r="J79" s="38"/>
      <c r="K79" s="38"/>
      <c r="L79" s="78"/>
      <c r="M79" s="39"/>
      <c r="N79" s="34"/>
      <c r="O79" s="79"/>
      <c r="P79" s="52"/>
      <c r="Q79" s="41"/>
      <c r="R79" s="41"/>
      <c r="S79" s="41"/>
      <c r="T79" s="41"/>
      <c r="U79" s="32"/>
      <c r="V79" s="32"/>
      <c r="W79" s="32"/>
      <c r="X79" s="32"/>
    </row>
    <row r="80" spans="1:24" ht="27">
      <c r="A80" s="34" t="s">
        <v>37</v>
      </c>
      <c r="B80" s="35">
        <v>42054</v>
      </c>
      <c r="C80" s="35">
        <v>42065</v>
      </c>
      <c r="D80" s="35">
        <v>42060</v>
      </c>
      <c r="E80" s="52"/>
      <c r="F80" s="36">
        <v>14</v>
      </c>
      <c r="G80" s="53" t="s">
        <v>245</v>
      </c>
      <c r="H80" s="36" t="s">
        <v>24</v>
      </c>
      <c r="I80" s="50">
        <v>6</v>
      </c>
      <c r="J80" s="44">
        <v>6</v>
      </c>
      <c r="K80" s="44" t="s">
        <v>143</v>
      </c>
      <c r="L80" s="78">
        <v>270</v>
      </c>
      <c r="M80" s="39">
        <f>L80*J80</f>
        <v>1620</v>
      </c>
      <c r="N80" s="34"/>
      <c r="O80" s="79"/>
      <c r="P80" s="52" t="s">
        <v>157</v>
      </c>
      <c r="Q80" s="41" t="s">
        <v>188</v>
      </c>
      <c r="R80" s="42">
        <v>42033</v>
      </c>
      <c r="S80" s="42" t="s">
        <v>182</v>
      </c>
      <c r="T80" s="43" t="s">
        <v>183</v>
      </c>
      <c r="U80" s="32"/>
      <c r="V80" s="32"/>
      <c r="W80" s="32"/>
      <c r="X80" s="32"/>
    </row>
    <row r="81" spans="1:24" ht="36">
      <c r="A81" s="34" t="s">
        <v>37</v>
      </c>
      <c r="B81" s="35">
        <v>42054</v>
      </c>
      <c r="C81" s="35">
        <v>42065</v>
      </c>
      <c r="D81" s="35">
        <v>42060</v>
      </c>
      <c r="E81" s="52"/>
      <c r="F81" s="36">
        <v>92</v>
      </c>
      <c r="G81" s="37" t="s">
        <v>81</v>
      </c>
      <c r="H81" s="36" t="s">
        <v>24</v>
      </c>
      <c r="I81" s="50">
        <v>1000</v>
      </c>
      <c r="J81" s="38">
        <v>1000</v>
      </c>
      <c r="K81" s="38" t="s">
        <v>143</v>
      </c>
      <c r="L81" s="78">
        <v>5.2</v>
      </c>
      <c r="M81" s="39">
        <f>L81*J81</f>
        <v>5200</v>
      </c>
      <c r="N81" s="34"/>
      <c r="O81" s="79"/>
      <c r="P81" s="52" t="s">
        <v>157</v>
      </c>
      <c r="Q81" s="41" t="s">
        <v>188</v>
      </c>
      <c r="R81" s="42">
        <v>42033</v>
      </c>
      <c r="S81" s="42" t="s">
        <v>182</v>
      </c>
      <c r="T81" s="43" t="s">
        <v>183</v>
      </c>
      <c r="U81" s="32"/>
      <c r="V81" s="32"/>
      <c r="W81" s="32"/>
      <c r="X81" s="32"/>
    </row>
    <row r="82" spans="1:24" ht="36">
      <c r="A82" s="34" t="s">
        <v>37</v>
      </c>
      <c r="B82" s="35">
        <v>42054</v>
      </c>
      <c r="C82" s="35">
        <v>42065</v>
      </c>
      <c r="D82" s="35">
        <v>42060</v>
      </c>
      <c r="E82" s="52"/>
      <c r="F82" s="36">
        <v>223</v>
      </c>
      <c r="G82" s="37" t="s">
        <v>246</v>
      </c>
      <c r="H82" s="36" t="s">
        <v>24</v>
      </c>
      <c r="I82" s="50">
        <v>3720</v>
      </c>
      <c r="J82" s="38">
        <v>3720</v>
      </c>
      <c r="K82" s="38" t="s">
        <v>143</v>
      </c>
      <c r="L82" s="78">
        <v>7.48</v>
      </c>
      <c r="M82" s="39">
        <f>L82*J82</f>
        <v>27825.600000000002</v>
      </c>
      <c r="N82" s="34"/>
      <c r="O82" s="79"/>
      <c r="P82" s="52" t="s">
        <v>157</v>
      </c>
      <c r="Q82" s="41" t="s">
        <v>188</v>
      </c>
      <c r="R82" s="42">
        <v>42033</v>
      </c>
      <c r="S82" s="42" t="s">
        <v>182</v>
      </c>
      <c r="T82" s="43" t="s">
        <v>183</v>
      </c>
      <c r="U82" s="32"/>
      <c r="V82" s="32"/>
      <c r="W82" s="32"/>
      <c r="X82" s="32"/>
    </row>
    <row r="83" spans="1:24" ht="18">
      <c r="A83" s="34" t="s">
        <v>37</v>
      </c>
      <c r="B83" s="35">
        <v>42054</v>
      </c>
      <c r="C83" s="35">
        <v>42065</v>
      </c>
      <c r="D83" s="35">
        <v>42060</v>
      </c>
      <c r="E83" s="52"/>
      <c r="F83" s="36">
        <v>224</v>
      </c>
      <c r="G83" s="37" t="s">
        <v>247</v>
      </c>
      <c r="H83" s="36" t="s">
        <v>24</v>
      </c>
      <c r="I83" s="50">
        <v>5000</v>
      </c>
      <c r="J83" s="38">
        <v>5000</v>
      </c>
      <c r="K83" s="38" t="s">
        <v>143</v>
      </c>
      <c r="L83" s="78">
        <v>7.08</v>
      </c>
      <c r="M83" s="39">
        <f>L83*J83</f>
        <v>35400</v>
      </c>
      <c r="N83" s="47">
        <f>SUM(M80:M83)*0.16</f>
        <v>11207.296</v>
      </c>
      <c r="O83" s="79">
        <f>SUM(M80:M83)+N83</f>
        <v>81252.89600000001</v>
      </c>
      <c r="P83" s="52" t="s">
        <v>157</v>
      </c>
      <c r="Q83" s="41" t="s">
        <v>188</v>
      </c>
      <c r="R83" s="42">
        <v>42033</v>
      </c>
      <c r="S83" s="42" t="s">
        <v>182</v>
      </c>
      <c r="T83" s="43" t="s">
        <v>183</v>
      </c>
      <c r="U83" s="32"/>
      <c r="V83" s="32"/>
      <c r="W83" s="32"/>
      <c r="X83" s="32"/>
    </row>
    <row r="84" spans="1:24" ht="15">
      <c r="A84" s="34"/>
      <c r="B84" s="35"/>
      <c r="C84" s="35"/>
      <c r="D84" s="35"/>
      <c r="E84" s="52"/>
      <c r="F84" s="36"/>
      <c r="G84" s="37"/>
      <c r="H84" s="36"/>
      <c r="I84" s="50"/>
      <c r="J84" s="38"/>
      <c r="K84" s="38"/>
      <c r="L84" s="78"/>
      <c r="M84" s="39"/>
      <c r="N84" s="34"/>
      <c r="O84" s="79"/>
      <c r="P84" s="52"/>
      <c r="Q84" s="41"/>
      <c r="R84" s="41"/>
      <c r="S84" s="41"/>
      <c r="T84" s="41"/>
      <c r="U84" s="32"/>
      <c r="V84" s="32"/>
      <c r="W84" s="32"/>
      <c r="X84" s="32"/>
    </row>
    <row r="85" spans="1:24" ht="27">
      <c r="A85" s="34" t="s">
        <v>38</v>
      </c>
      <c r="B85" s="35">
        <v>42040</v>
      </c>
      <c r="C85" s="35">
        <v>42051</v>
      </c>
      <c r="D85" s="35">
        <v>42051</v>
      </c>
      <c r="E85" s="52"/>
      <c r="F85" s="36">
        <v>19</v>
      </c>
      <c r="G85" s="37" t="s">
        <v>107</v>
      </c>
      <c r="H85" s="36" t="s">
        <v>24</v>
      </c>
      <c r="I85" s="50">
        <v>7</v>
      </c>
      <c r="J85" s="38">
        <v>7</v>
      </c>
      <c r="K85" s="38">
        <v>51511</v>
      </c>
      <c r="L85" s="78">
        <v>186.14</v>
      </c>
      <c r="M85" s="39">
        <f aca="true" t="shared" si="3" ref="M85:M90">L85*J85</f>
        <v>1302.98</v>
      </c>
      <c r="N85" s="34"/>
      <c r="O85" s="79"/>
      <c r="P85" s="56" t="s">
        <v>158</v>
      </c>
      <c r="Q85" s="41" t="s">
        <v>189</v>
      </c>
      <c r="R85" s="42">
        <v>42033</v>
      </c>
      <c r="S85" s="42" t="s">
        <v>182</v>
      </c>
      <c r="T85" s="43" t="s">
        <v>183</v>
      </c>
      <c r="U85" s="32"/>
      <c r="V85" s="32"/>
      <c r="W85" s="32"/>
      <c r="X85" s="32"/>
    </row>
    <row r="86" spans="1:24" ht="63">
      <c r="A86" s="34" t="s">
        <v>38</v>
      </c>
      <c r="B86" s="35">
        <v>42040</v>
      </c>
      <c r="C86" s="35">
        <v>42051</v>
      </c>
      <c r="D86" s="35">
        <v>42051</v>
      </c>
      <c r="E86" s="52"/>
      <c r="F86" s="36">
        <v>131</v>
      </c>
      <c r="G86" s="37" t="s">
        <v>67</v>
      </c>
      <c r="H86" s="36" t="s">
        <v>28</v>
      </c>
      <c r="I86" s="50">
        <v>2800</v>
      </c>
      <c r="J86" s="38">
        <v>2800</v>
      </c>
      <c r="K86" s="38" t="s">
        <v>144</v>
      </c>
      <c r="L86" s="78">
        <v>35.3</v>
      </c>
      <c r="M86" s="39">
        <f t="shared" si="3"/>
        <v>98839.99999999999</v>
      </c>
      <c r="N86" s="34"/>
      <c r="O86" s="79"/>
      <c r="P86" s="56" t="s">
        <v>158</v>
      </c>
      <c r="Q86" s="41" t="s">
        <v>189</v>
      </c>
      <c r="R86" s="42">
        <v>42033</v>
      </c>
      <c r="S86" s="42" t="s">
        <v>182</v>
      </c>
      <c r="T86" s="43" t="s">
        <v>183</v>
      </c>
      <c r="U86" s="32"/>
      <c r="V86" s="32"/>
      <c r="W86" s="32"/>
      <c r="X86" s="32"/>
    </row>
    <row r="87" spans="1:24" ht="27">
      <c r="A87" s="34" t="s">
        <v>38</v>
      </c>
      <c r="B87" s="35">
        <v>42040</v>
      </c>
      <c r="C87" s="35">
        <v>42051</v>
      </c>
      <c r="D87" s="35">
        <v>42051</v>
      </c>
      <c r="E87" s="52"/>
      <c r="F87" s="36">
        <v>184</v>
      </c>
      <c r="G87" s="37" t="s">
        <v>248</v>
      </c>
      <c r="H87" s="36" t="s">
        <v>28</v>
      </c>
      <c r="I87" s="50">
        <v>144</v>
      </c>
      <c r="J87" s="38">
        <v>144</v>
      </c>
      <c r="K87" s="38">
        <v>51511</v>
      </c>
      <c r="L87" s="78">
        <v>200</v>
      </c>
      <c r="M87" s="39">
        <f t="shared" si="3"/>
        <v>28800</v>
      </c>
      <c r="N87" s="34"/>
      <c r="O87" s="79"/>
      <c r="P87" s="56" t="s">
        <v>158</v>
      </c>
      <c r="Q87" s="41" t="s">
        <v>189</v>
      </c>
      <c r="R87" s="42">
        <v>42033</v>
      </c>
      <c r="S87" s="42" t="s">
        <v>182</v>
      </c>
      <c r="T87" s="43" t="s">
        <v>183</v>
      </c>
      <c r="U87" s="32"/>
      <c r="V87" s="32"/>
      <c r="W87" s="32"/>
      <c r="X87" s="32"/>
    </row>
    <row r="88" spans="1:24" ht="18">
      <c r="A88" s="34" t="s">
        <v>38</v>
      </c>
      <c r="B88" s="35">
        <v>42040</v>
      </c>
      <c r="C88" s="35">
        <v>42051</v>
      </c>
      <c r="D88" s="35">
        <v>42051</v>
      </c>
      <c r="E88" s="52"/>
      <c r="F88" s="36">
        <v>185</v>
      </c>
      <c r="G88" s="37" t="s">
        <v>249</v>
      </c>
      <c r="H88" s="36" t="s">
        <v>28</v>
      </c>
      <c r="I88" s="50">
        <v>168</v>
      </c>
      <c r="J88" s="38">
        <v>168</v>
      </c>
      <c r="K88" s="38">
        <v>51511</v>
      </c>
      <c r="L88" s="78">
        <v>200</v>
      </c>
      <c r="M88" s="39">
        <f t="shared" si="3"/>
        <v>33600</v>
      </c>
      <c r="N88" s="34"/>
      <c r="O88" s="79"/>
      <c r="P88" s="56" t="s">
        <v>158</v>
      </c>
      <c r="Q88" s="41" t="s">
        <v>189</v>
      </c>
      <c r="R88" s="42">
        <v>42033</v>
      </c>
      <c r="S88" s="42" t="s">
        <v>182</v>
      </c>
      <c r="T88" s="43" t="s">
        <v>183</v>
      </c>
      <c r="U88" s="32"/>
      <c r="V88" s="32"/>
      <c r="W88" s="32"/>
      <c r="X88" s="32"/>
    </row>
    <row r="89" spans="1:24" ht="27">
      <c r="A89" s="34" t="s">
        <v>38</v>
      </c>
      <c r="B89" s="35">
        <v>42040</v>
      </c>
      <c r="C89" s="35">
        <v>42051</v>
      </c>
      <c r="D89" s="35">
        <v>42051</v>
      </c>
      <c r="E89" s="52"/>
      <c r="F89" s="36">
        <v>186</v>
      </c>
      <c r="G89" s="37" t="s">
        <v>250</v>
      </c>
      <c r="H89" s="36" t="s">
        <v>28</v>
      </c>
      <c r="I89" s="50">
        <v>168</v>
      </c>
      <c r="J89" s="38">
        <v>168</v>
      </c>
      <c r="K89" s="38">
        <v>51511</v>
      </c>
      <c r="L89" s="78">
        <v>200</v>
      </c>
      <c r="M89" s="39">
        <f t="shared" si="3"/>
        <v>33600</v>
      </c>
      <c r="N89" s="34"/>
      <c r="O89" s="79"/>
      <c r="P89" s="56" t="s">
        <v>158</v>
      </c>
      <c r="Q89" s="41" t="s">
        <v>189</v>
      </c>
      <c r="R89" s="42">
        <v>42033</v>
      </c>
      <c r="S89" s="42" t="s">
        <v>182</v>
      </c>
      <c r="T89" s="43" t="s">
        <v>183</v>
      </c>
      <c r="U89" s="32"/>
      <c r="V89" s="32"/>
      <c r="W89" s="32"/>
      <c r="X89" s="32"/>
    </row>
    <row r="90" spans="1:24" ht="18">
      <c r="A90" s="34" t="s">
        <v>38</v>
      </c>
      <c r="B90" s="35">
        <v>42040</v>
      </c>
      <c r="C90" s="35">
        <v>42051</v>
      </c>
      <c r="D90" s="35">
        <v>42051</v>
      </c>
      <c r="E90" s="52"/>
      <c r="F90" s="36">
        <v>187</v>
      </c>
      <c r="G90" s="37" t="s">
        <v>251</v>
      </c>
      <c r="H90" s="36" t="s">
        <v>28</v>
      </c>
      <c r="I90" s="50">
        <v>4</v>
      </c>
      <c r="J90" s="38">
        <v>4</v>
      </c>
      <c r="K90" s="38">
        <v>51511</v>
      </c>
      <c r="L90" s="78">
        <v>200</v>
      </c>
      <c r="M90" s="39">
        <f t="shared" si="3"/>
        <v>800</v>
      </c>
      <c r="N90" s="47">
        <f>SUM(M85:M90)*0.16</f>
        <v>31510.8768</v>
      </c>
      <c r="O90" s="79">
        <f>SUM(M85:M90)+N90</f>
        <v>228453.85679999998</v>
      </c>
      <c r="P90" s="56" t="s">
        <v>158</v>
      </c>
      <c r="Q90" s="41" t="s">
        <v>189</v>
      </c>
      <c r="R90" s="42">
        <v>42033</v>
      </c>
      <c r="S90" s="42" t="s">
        <v>182</v>
      </c>
      <c r="T90" s="43" t="s">
        <v>183</v>
      </c>
      <c r="U90" s="32"/>
      <c r="V90" s="32"/>
      <c r="W90" s="32"/>
      <c r="X90" s="32"/>
    </row>
    <row r="91" spans="1:24" ht="15">
      <c r="A91" s="34"/>
      <c r="B91" s="35"/>
      <c r="C91" s="35"/>
      <c r="D91" s="35"/>
      <c r="E91" s="52"/>
      <c r="F91" s="36"/>
      <c r="G91" s="37"/>
      <c r="H91" s="36"/>
      <c r="I91" s="50"/>
      <c r="J91" s="38"/>
      <c r="K91" s="38"/>
      <c r="L91" s="78"/>
      <c r="M91" s="39"/>
      <c r="N91" s="34"/>
      <c r="O91" s="79"/>
      <c r="P91" s="56"/>
      <c r="Q91" s="54"/>
      <c r="R91" s="42"/>
      <c r="S91" s="42"/>
      <c r="T91" s="43"/>
      <c r="U91" s="32"/>
      <c r="V91" s="32"/>
      <c r="W91" s="32"/>
      <c r="X91" s="32"/>
    </row>
    <row r="92" spans="1:24" ht="36">
      <c r="A92" s="34" t="s">
        <v>39</v>
      </c>
      <c r="B92" s="35">
        <v>42040</v>
      </c>
      <c r="C92" s="35">
        <v>42051</v>
      </c>
      <c r="D92" s="35">
        <v>42046</v>
      </c>
      <c r="E92" s="52"/>
      <c r="F92" s="36">
        <v>142</v>
      </c>
      <c r="G92" s="37" t="s">
        <v>108</v>
      </c>
      <c r="H92" s="36" t="s">
        <v>24</v>
      </c>
      <c r="I92" s="38">
        <v>12</v>
      </c>
      <c r="J92" s="38">
        <v>12</v>
      </c>
      <c r="K92" s="38" t="s">
        <v>145</v>
      </c>
      <c r="L92" s="78">
        <v>2224.52</v>
      </c>
      <c r="M92" s="39">
        <f>L92*J92</f>
        <v>26694.239999999998</v>
      </c>
      <c r="N92" s="34">
        <f>+M92*0.16</f>
        <v>4271.078399999999</v>
      </c>
      <c r="O92" s="79">
        <f>+M92+N92</f>
        <v>30965.318399999996</v>
      </c>
      <c r="P92" s="56" t="s">
        <v>159</v>
      </c>
      <c r="Q92" s="41" t="s">
        <v>190</v>
      </c>
      <c r="R92" s="42">
        <v>42033</v>
      </c>
      <c r="S92" s="42" t="s">
        <v>182</v>
      </c>
      <c r="T92" s="43" t="s">
        <v>183</v>
      </c>
      <c r="U92" s="32"/>
      <c r="V92" s="32"/>
      <c r="W92" s="32"/>
      <c r="X92" s="32"/>
    </row>
    <row r="93" spans="1:24" ht="15">
      <c r="A93" s="34"/>
      <c r="B93" s="35"/>
      <c r="C93" s="35"/>
      <c r="D93" s="35"/>
      <c r="E93" s="52"/>
      <c r="F93" s="36"/>
      <c r="G93" s="37"/>
      <c r="H93" s="36"/>
      <c r="I93" s="38"/>
      <c r="J93" s="38"/>
      <c r="K93" s="38"/>
      <c r="L93" s="78"/>
      <c r="M93" s="39"/>
      <c r="N93" s="34"/>
      <c r="O93" s="79"/>
      <c r="P93" s="56"/>
      <c r="Q93" s="54"/>
      <c r="R93" s="42"/>
      <c r="S93" s="42"/>
      <c r="T93" s="43"/>
      <c r="U93" s="32"/>
      <c r="V93" s="32"/>
      <c r="W93" s="32"/>
      <c r="X93" s="32"/>
    </row>
    <row r="94" spans="1:24" ht="36">
      <c r="A94" s="34" t="s">
        <v>40</v>
      </c>
      <c r="B94" s="35">
        <v>42040</v>
      </c>
      <c r="C94" s="35">
        <v>42051</v>
      </c>
      <c r="D94" s="35">
        <v>42051</v>
      </c>
      <c r="E94" s="52"/>
      <c r="F94" s="36">
        <v>85</v>
      </c>
      <c r="G94" s="37" t="s">
        <v>252</v>
      </c>
      <c r="H94" s="36" t="s">
        <v>24</v>
      </c>
      <c r="I94" s="50">
        <v>1</v>
      </c>
      <c r="J94" s="38">
        <v>1</v>
      </c>
      <c r="K94" s="38" t="s">
        <v>146</v>
      </c>
      <c r="L94" s="78">
        <v>489</v>
      </c>
      <c r="M94" s="39">
        <f aca="true" t="shared" si="4" ref="M94:M104">L94*J94</f>
        <v>489</v>
      </c>
      <c r="N94" s="34"/>
      <c r="O94" s="79"/>
      <c r="P94" s="56" t="s">
        <v>85</v>
      </c>
      <c r="Q94" s="41" t="s">
        <v>191</v>
      </c>
      <c r="R94" s="42">
        <v>42033</v>
      </c>
      <c r="S94" s="42" t="s">
        <v>182</v>
      </c>
      <c r="T94" s="43" t="s">
        <v>183</v>
      </c>
      <c r="U94" s="32"/>
      <c r="V94" s="32"/>
      <c r="W94" s="32"/>
      <c r="X94" s="32"/>
    </row>
    <row r="95" spans="1:24" ht="36">
      <c r="A95" s="34" t="s">
        <v>40</v>
      </c>
      <c r="B95" s="35">
        <v>42040</v>
      </c>
      <c r="C95" s="35">
        <v>42051</v>
      </c>
      <c r="D95" s="35">
        <v>42051</v>
      </c>
      <c r="E95" s="52"/>
      <c r="F95" s="36">
        <v>86</v>
      </c>
      <c r="G95" s="37" t="s">
        <v>253</v>
      </c>
      <c r="H95" s="36" t="s">
        <v>24</v>
      </c>
      <c r="I95" s="50">
        <v>3</v>
      </c>
      <c r="J95" s="38">
        <v>3</v>
      </c>
      <c r="K95" s="38" t="s">
        <v>146</v>
      </c>
      <c r="L95" s="78">
        <v>489</v>
      </c>
      <c r="M95" s="39">
        <f t="shared" si="4"/>
        <v>1467</v>
      </c>
      <c r="N95" s="34"/>
      <c r="O95" s="79"/>
      <c r="P95" s="56" t="s">
        <v>85</v>
      </c>
      <c r="Q95" s="41" t="s">
        <v>191</v>
      </c>
      <c r="R95" s="42">
        <v>42033</v>
      </c>
      <c r="S95" s="42" t="s">
        <v>182</v>
      </c>
      <c r="T95" s="43" t="s">
        <v>183</v>
      </c>
      <c r="U95" s="32"/>
      <c r="V95" s="32"/>
      <c r="W95" s="32"/>
      <c r="X95" s="32"/>
    </row>
    <row r="96" spans="1:24" ht="36">
      <c r="A96" s="34" t="s">
        <v>40</v>
      </c>
      <c r="B96" s="35">
        <v>42040</v>
      </c>
      <c r="C96" s="35">
        <v>42051</v>
      </c>
      <c r="D96" s="35">
        <v>42051</v>
      </c>
      <c r="E96" s="52"/>
      <c r="F96" s="36">
        <v>88</v>
      </c>
      <c r="G96" s="37" t="s">
        <v>254</v>
      </c>
      <c r="H96" s="36" t="s">
        <v>24</v>
      </c>
      <c r="I96" s="50">
        <v>3</v>
      </c>
      <c r="J96" s="38">
        <v>3</v>
      </c>
      <c r="K96" s="38" t="s">
        <v>146</v>
      </c>
      <c r="L96" s="78">
        <v>489</v>
      </c>
      <c r="M96" s="39">
        <f t="shared" si="4"/>
        <v>1467</v>
      </c>
      <c r="N96" s="34"/>
      <c r="O96" s="79"/>
      <c r="P96" s="56" t="s">
        <v>85</v>
      </c>
      <c r="Q96" s="41" t="s">
        <v>191</v>
      </c>
      <c r="R96" s="42">
        <v>42033</v>
      </c>
      <c r="S96" s="42" t="s">
        <v>182</v>
      </c>
      <c r="T96" s="43" t="s">
        <v>183</v>
      </c>
      <c r="U96" s="32"/>
      <c r="V96" s="32"/>
      <c r="W96" s="32"/>
      <c r="X96" s="32"/>
    </row>
    <row r="97" spans="1:24" ht="27">
      <c r="A97" s="34" t="s">
        <v>40</v>
      </c>
      <c r="B97" s="35">
        <v>42040</v>
      </c>
      <c r="C97" s="35">
        <v>42051</v>
      </c>
      <c r="D97" s="35">
        <v>42051</v>
      </c>
      <c r="E97" s="52"/>
      <c r="F97" s="36">
        <v>242</v>
      </c>
      <c r="G97" s="37" t="s">
        <v>84</v>
      </c>
      <c r="H97" s="36" t="s">
        <v>25</v>
      </c>
      <c r="I97" s="50">
        <v>500</v>
      </c>
      <c r="J97" s="38">
        <v>500</v>
      </c>
      <c r="K97" s="38">
        <v>90751</v>
      </c>
      <c r="L97" s="78">
        <v>18.13</v>
      </c>
      <c r="M97" s="39">
        <f t="shared" si="4"/>
        <v>9065</v>
      </c>
      <c r="N97" s="34"/>
      <c r="O97" s="79"/>
      <c r="P97" s="56" t="s">
        <v>85</v>
      </c>
      <c r="Q97" s="41" t="s">
        <v>191</v>
      </c>
      <c r="R97" s="42">
        <v>42033</v>
      </c>
      <c r="S97" s="42" t="s">
        <v>182</v>
      </c>
      <c r="T97" s="43" t="s">
        <v>183</v>
      </c>
      <c r="U97" s="32"/>
      <c r="V97" s="32"/>
      <c r="W97" s="32"/>
      <c r="X97" s="32"/>
    </row>
    <row r="98" spans="1:24" ht="153">
      <c r="A98" s="34" t="s">
        <v>40</v>
      </c>
      <c r="B98" s="35">
        <v>42040</v>
      </c>
      <c r="C98" s="35">
        <v>42051</v>
      </c>
      <c r="D98" s="35">
        <v>42051</v>
      </c>
      <c r="E98" s="52"/>
      <c r="F98" s="36">
        <v>275</v>
      </c>
      <c r="G98" s="37" t="s">
        <v>255</v>
      </c>
      <c r="H98" s="36" t="s">
        <v>24</v>
      </c>
      <c r="I98" s="50">
        <v>480</v>
      </c>
      <c r="J98" s="38">
        <v>480</v>
      </c>
      <c r="K98" s="38" t="s">
        <v>146</v>
      </c>
      <c r="L98" s="78">
        <v>179</v>
      </c>
      <c r="M98" s="39">
        <f t="shared" si="4"/>
        <v>85920</v>
      </c>
      <c r="N98" s="34"/>
      <c r="O98" s="79"/>
      <c r="P98" s="56" t="s">
        <v>85</v>
      </c>
      <c r="Q98" s="41" t="s">
        <v>191</v>
      </c>
      <c r="R98" s="42">
        <v>42033</v>
      </c>
      <c r="S98" s="42" t="s">
        <v>182</v>
      </c>
      <c r="T98" s="43" t="s">
        <v>183</v>
      </c>
      <c r="U98" s="32"/>
      <c r="V98" s="32"/>
      <c r="W98" s="32"/>
      <c r="X98" s="32"/>
    </row>
    <row r="99" spans="1:24" ht="36">
      <c r="A99" s="34" t="s">
        <v>40</v>
      </c>
      <c r="B99" s="35">
        <v>42040</v>
      </c>
      <c r="C99" s="35">
        <v>42051</v>
      </c>
      <c r="D99" s="35">
        <v>42051</v>
      </c>
      <c r="E99" s="52"/>
      <c r="F99" s="36">
        <v>286</v>
      </c>
      <c r="G99" s="53" t="s">
        <v>256</v>
      </c>
      <c r="H99" s="36" t="s">
        <v>24</v>
      </c>
      <c r="I99" s="50">
        <v>240</v>
      </c>
      <c r="J99" s="38">
        <v>240</v>
      </c>
      <c r="K99" s="38" t="s">
        <v>146</v>
      </c>
      <c r="L99" s="78">
        <v>82</v>
      </c>
      <c r="M99" s="39">
        <f t="shared" si="4"/>
        <v>19680</v>
      </c>
      <c r="N99" s="34"/>
      <c r="O99" s="79"/>
      <c r="P99" s="56" t="s">
        <v>85</v>
      </c>
      <c r="Q99" s="41" t="s">
        <v>191</v>
      </c>
      <c r="R99" s="42">
        <v>42033</v>
      </c>
      <c r="S99" s="42" t="s">
        <v>182</v>
      </c>
      <c r="T99" s="43" t="s">
        <v>183</v>
      </c>
      <c r="U99" s="32"/>
      <c r="V99" s="32"/>
      <c r="W99" s="32"/>
      <c r="X99" s="32"/>
    </row>
    <row r="100" spans="1:24" ht="36">
      <c r="A100" s="34" t="s">
        <v>40</v>
      </c>
      <c r="B100" s="35">
        <v>42040</v>
      </c>
      <c r="C100" s="35">
        <v>42051</v>
      </c>
      <c r="D100" s="35">
        <v>42051</v>
      </c>
      <c r="E100" s="52"/>
      <c r="F100" s="36">
        <v>287</v>
      </c>
      <c r="G100" s="53" t="s">
        <v>256</v>
      </c>
      <c r="H100" s="36" t="s">
        <v>24</v>
      </c>
      <c r="I100" s="50">
        <v>120</v>
      </c>
      <c r="J100" s="38">
        <v>120</v>
      </c>
      <c r="K100" s="38" t="s">
        <v>146</v>
      </c>
      <c r="L100" s="78">
        <v>82</v>
      </c>
      <c r="M100" s="39">
        <f t="shared" si="4"/>
        <v>9840</v>
      </c>
      <c r="N100" s="34"/>
      <c r="O100" s="79"/>
      <c r="P100" s="56" t="s">
        <v>85</v>
      </c>
      <c r="Q100" s="41" t="s">
        <v>191</v>
      </c>
      <c r="R100" s="42">
        <v>42033</v>
      </c>
      <c r="S100" s="42" t="s">
        <v>182</v>
      </c>
      <c r="T100" s="43" t="s">
        <v>183</v>
      </c>
      <c r="U100" s="32"/>
      <c r="V100" s="32"/>
      <c r="W100" s="32"/>
      <c r="X100" s="32"/>
    </row>
    <row r="101" spans="1:24" ht="45">
      <c r="A101" s="34" t="s">
        <v>40</v>
      </c>
      <c r="B101" s="35">
        <v>42040</v>
      </c>
      <c r="C101" s="35">
        <v>42051</v>
      </c>
      <c r="D101" s="35">
        <v>42051</v>
      </c>
      <c r="E101" s="52"/>
      <c r="F101" s="36">
        <v>341</v>
      </c>
      <c r="G101" s="37" t="s">
        <v>257</v>
      </c>
      <c r="H101" s="55" t="s">
        <v>137</v>
      </c>
      <c r="I101" s="50">
        <v>350</v>
      </c>
      <c r="J101" s="38">
        <v>350</v>
      </c>
      <c r="K101" s="38" t="s">
        <v>146</v>
      </c>
      <c r="L101" s="78">
        <v>18.75</v>
      </c>
      <c r="M101" s="39">
        <f t="shared" si="4"/>
        <v>6562.5</v>
      </c>
      <c r="N101" s="34"/>
      <c r="O101" s="79"/>
      <c r="P101" s="56" t="s">
        <v>85</v>
      </c>
      <c r="Q101" s="41" t="s">
        <v>191</v>
      </c>
      <c r="R101" s="42">
        <v>42033</v>
      </c>
      <c r="S101" s="42" t="s">
        <v>182</v>
      </c>
      <c r="T101" s="43" t="s">
        <v>183</v>
      </c>
      <c r="U101" s="32"/>
      <c r="V101" s="32"/>
      <c r="W101" s="32"/>
      <c r="X101" s="32"/>
    </row>
    <row r="102" spans="1:24" ht="45">
      <c r="A102" s="34" t="s">
        <v>40</v>
      </c>
      <c r="B102" s="35">
        <v>42040</v>
      </c>
      <c r="C102" s="35">
        <v>42051</v>
      </c>
      <c r="D102" s="35">
        <v>42051</v>
      </c>
      <c r="E102" s="52"/>
      <c r="F102" s="36">
        <v>342</v>
      </c>
      <c r="G102" s="53" t="s">
        <v>258</v>
      </c>
      <c r="H102" s="36" t="s">
        <v>24</v>
      </c>
      <c r="I102" s="50">
        <v>120</v>
      </c>
      <c r="J102" s="38">
        <v>120</v>
      </c>
      <c r="K102" s="38" t="s">
        <v>146</v>
      </c>
      <c r="L102" s="78">
        <v>18.75</v>
      </c>
      <c r="M102" s="39">
        <f t="shared" si="4"/>
        <v>2250</v>
      </c>
      <c r="N102" s="34"/>
      <c r="O102" s="79"/>
      <c r="P102" s="56" t="s">
        <v>85</v>
      </c>
      <c r="Q102" s="41" t="s">
        <v>191</v>
      </c>
      <c r="R102" s="42">
        <v>42033</v>
      </c>
      <c r="S102" s="42" t="s">
        <v>182</v>
      </c>
      <c r="T102" s="43" t="s">
        <v>183</v>
      </c>
      <c r="U102" s="32"/>
      <c r="V102" s="32"/>
      <c r="W102" s="32"/>
      <c r="X102" s="32"/>
    </row>
    <row r="103" spans="1:24" ht="63">
      <c r="A103" s="34" t="s">
        <v>40</v>
      </c>
      <c r="B103" s="35">
        <v>42040</v>
      </c>
      <c r="C103" s="35">
        <v>42051</v>
      </c>
      <c r="D103" s="35">
        <v>42051</v>
      </c>
      <c r="E103" s="52"/>
      <c r="F103" s="36">
        <v>343</v>
      </c>
      <c r="G103" s="53" t="s">
        <v>259</v>
      </c>
      <c r="H103" s="36" t="s">
        <v>24</v>
      </c>
      <c r="I103" s="50">
        <v>240</v>
      </c>
      <c r="J103" s="38">
        <v>240</v>
      </c>
      <c r="K103" s="38" t="s">
        <v>146</v>
      </c>
      <c r="L103" s="78">
        <v>18.75</v>
      </c>
      <c r="M103" s="39">
        <f t="shared" si="4"/>
        <v>4500</v>
      </c>
      <c r="N103" s="34"/>
      <c r="O103" s="79"/>
      <c r="P103" s="56" t="s">
        <v>85</v>
      </c>
      <c r="Q103" s="41" t="s">
        <v>191</v>
      </c>
      <c r="R103" s="42">
        <v>42033</v>
      </c>
      <c r="S103" s="42" t="s">
        <v>182</v>
      </c>
      <c r="T103" s="43" t="s">
        <v>183</v>
      </c>
      <c r="U103" s="32"/>
      <c r="V103" s="32"/>
      <c r="W103" s="32"/>
      <c r="X103" s="32"/>
    </row>
    <row r="104" spans="1:24" ht="18">
      <c r="A104" s="34" t="s">
        <v>40</v>
      </c>
      <c r="B104" s="35">
        <v>42040</v>
      </c>
      <c r="C104" s="35">
        <v>42051</v>
      </c>
      <c r="D104" s="35">
        <v>42051</v>
      </c>
      <c r="E104" s="52"/>
      <c r="F104" s="36">
        <v>344</v>
      </c>
      <c r="G104" s="37" t="s">
        <v>260</v>
      </c>
      <c r="H104" s="36" t="s">
        <v>24</v>
      </c>
      <c r="I104" s="50">
        <v>60</v>
      </c>
      <c r="J104" s="38">
        <v>60</v>
      </c>
      <c r="K104" s="38" t="s">
        <v>146</v>
      </c>
      <c r="L104" s="78">
        <v>12.1</v>
      </c>
      <c r="M104" s="39">
        <f t="shared" si="4"/>
        <v>726</v>
      </c>
      <c r="N104" s="47">
        <f>SUM(M94:M104)*0.16</f>
        <v>22714.64</v>
      </c>
      <c r="O104" s="79">
        <f>SUM(M94:M104)+N104</f>
        <v>164681.14</v>
      </c>
      <c r="P104" s="56" t="s">
        <v>85</v>
      </c>
      <c r="Q104" s="41" t="s">
        <v>191</v>
      </c>
      <c r="R104" s="42">
        <v>42033</v>
      </c>
      <c r="S104" s="42" t="s">
        <v>182</v>
      </c>
      <c r="T104" s="43" t="s">
        <v>183</v>
      </c>
      <c r="U104" s="32"/>
      <c r="V104" s="32"/>
      <c r="W104" s="32"/>
      <c r="X104" s="32"/>
    </row>
    <row r="105" spans="1:24" ht="15">
      <c r="A105" s="34"/>
      <c r="B105" s="35"/>
      <c r="C105" s="35"/>
      <c r="D105" s="35"/>
      <c r="E105" s="52"/>
      <c r="F105" s="36"/>
      <c r="G105" s="37"/>
      <c r="H105" s="36"/>
      <c r="I105" s="50"/>
      <c r="J105" s="38"/>
      <c r="K105" s="38"/>
      <c r="L105" s="78"/>
      <c r="M105" s="57"/>
      <c r="N105" s="34"/>
      <c r="O105" s="79"/>
      <c r="P105" s="56"/>
      <c r="Q105" s="41"/>
      <c r="R105" s="41"/>
      <c r="S105" s="41"/>
      <c r="T105" s="41"/>
      <c r="U105" s="32"/>
      <c r="V105" s="32"/>
      <c r="W105" s="32"/>
      <c r="X105" s="32"/>
    </row>
    <row r="106" spans="1:24" ht="27">
      <c r="A106" s="34" t="s">
        <v>41</v>
      </c>
      <c r="B106" s="35">
        <v>42040</v>
      </c>
      <c r="C106" s="35">
        <v>42051</v>
      </c>
      <c r="D106" s="35">
        <v>42046</v>
      </c>
      <c r="E106" s="52"/>
      <c r="F106" s="36">
        <v>172</v>
      </c>
      <c r="G106" s="37" t="s">
        <v>261</v>
      </c>
      <c r="H106" s="55" t="s">
        <v>138</v>
      </c>
      <c r="I106" s="50">
        <v>100</v>
      </c>
      <c r="J106" s="38">
        <v>100</v>
      </c>
      <c r="K106" s="38" t="s">
        <v>147</v>
      </c>
      <c r="L106" s="78">
        <v>250</v>
      </c>
      <c r="M106" s="39">
        <f>L106*J106</f>
        <v>25000</v>
      </c>
      <c r="N106" s="34"/>
      <c r="O106" s="79"/>
      <c r="P106" s="56" t="s">
        <v>83</v>
      </c>
      <c r="Q106" s="41" t="s">
        <v>192</v>
      </c>
      <c r="R106" s="42">
        <v>42033</v>
      </c>
      <c r="S106" s="42" t="s">
        <v>182</v>
      </c>
      <c r="T106" s="43" t="s">
        <v>183</v>
      </c>
      <c r="U106" s="32"/>
      <c r="V106" s="32"/>
      <c r="W106" s="32"/>
      <c r="X106" s="32"/>
    </row>
    <row r="107" spans="1:24" ht="18">
      <c r="A107" s="34" t="s">
        <v>41</v>
      </c>
      <c r="B107" s="35">
        <v>42040</v>
      </c>
      <c r="C107" s="35">
        <v>42051</v>
      </c>
      <c r="D107" s="35">
        <v>42046</v>
      </c>
      <c r="E107" s="52"/>
      <c r="F107" s="36">
        <v>240</v>
      </c>
      <c r="G107" s="37" t="s">
        <v>82</v>
      </c>
      <c r="H107" s="36" t="s">
        <v>24</v>
      </c>
      <c r="I107" s="50">
        <v>30</v>
      </c>
      <c r="J107" s="38">
        <v>30</v>
      </c>
      <c r="K107" s="38" t="s">
        <v>147</v>
      </c>
      <c r="L107" s="78">
        <v>17270</v>
      </c>
      <c r="M107" s="58">
        <f>L107*J107</f>
        <v>518100</v>
      </c>
      <c r="N107" s="34"/>
      <c r="O107" s="79"/>
      <c r="P107" s="56" t="s">
        <v>83</v>
      </c>
      <c r="Q107" s="41" t="s">
        <v>192</v>
      </c>
      <c r="R107" s="42">
        <v>42033</v>
      </c>
      <c r="S107" s="42" t="s">
        <v>182</v>
      </c>
      <c r="T107" s="43" t="s">
        <v>183</v>
      </c>
      <c r="U107" s="32"/>
      <c r="V107" s="32"/>
      <c r="W107" s="32"/>
      <c r="X107" s="32"/>
    </row>
    <row r="108" spans="1:24" ht="27">
      <c r="A108" s="34" t="s">
        <v>41</v>
      </c>
      <c r="B108" s="35">
        <v>42040</v>
      </c>
      <c r="C108" s="35">
        <v>42051</v>
      </c>
      <c r="D108" s="35">
        <v>42074</v>
      </c>
      <c r="E108" s="52"/>
      <c r="F108" s="36">
        <v>263</v>
      </c>
      <c r="G108" s="53" t="s">
        <v>109</v>
      </c>
      <c r="H108" s="36" t="s">
        <v>139</v>
      </c>
      <c r="I108" s="59">
        <v>5</v>
      </c>
      <c r="J108" s="38">
        <v>5</v>
      </c>
      <c r="K108" s="38" t="s">
        <v>206</v>
      </c>
      <c r="L108" s="78">
        <v>160</v>
      </c>
      <c r="M108" s="58">
        <f>L108*J108</f>
        <v>800</v>
      </c>
      <c r="N108" s="34"/>
      <c r="O108" s="79"/>
      <c r="P108" s="56" t="s">
        <v>83</v>
      </c>
      <c r="Q108" s="41" t="s">
        <v>192</v>
      </c>
      <c r="R108" s="42">
        <v>42033</v>
      </c>
      <c r="S108" s="42" t="s">
        <v>182</v>
      </c>
      <c r="T108" s="43" t="s">
        <v>183</v>
      </c>
      <c r="U108" s="32"/>
      <c r="V108" s="32"/>
      <c r="W108" s="32"/>
      <c r="X108" s="32"/>
    </row>
    <row r="109" spans="1:24" ht="18">
      <c r="A109" s="34" t="s">
        <v>41</v>
      </c>
      <c r="B109" s="35">
        <v>42040</v>
      </c>
      <c r="C109" s="35">
        <v>42051</v>
      </c>
      <c r="D109" s="35">
        <v>42046</v>
      </c>
      <c r="E109" s="52"/>
      <c r="F109" s="36">
        <v>350</v>
      </c>
      <c r="G109" s="37" t="s">
        <v>110</v>
      </c>
      <c r="H109" s="36" t="s">
        <v>24</v>
      </c>
      <c r="I109" s="59">
        <v>5</v>
      </c>
      <c r="J109" s="38">
        <v>5</v>
      </c>
      <c r="K109" s="38" t="s">
        <v>147</v>
      </c>
      <c r="L109" s="78">
        <v>3800</v>
      </c>
      <c r="M109" s="58">
        <f>L109*J109</f>
        <v>19000</v>
      </c>
      <c r="N109" s="47">
        <f>SUM(M106:M109)*0.16</f>
        <v>90064</v>
      </c>
      <c r="O109" s="79">
        <f>SUM(M106:M109)+N109</f>
        <v>652964</v>
      </c>
      <c r="P109" s="56" t="s">
        <v>83</v>
      </c>
      <c r="Q109" s="41" t="s">
        <v>192</v>
      </c>
      <c r="R109" s="42">
        <v>42033</v>
      </c>
      <c r="S109" s="42" t="s">
        <v>182</v>
      </c>
      <c r="T109" s="43" t="s">
        <v>183</v>
      </c>
      <c r="U109" s="32"/>
      <c r="V109" s="32"/>
      <c r="W109" s="32"/>
      <c r="X109" s="32"/>
    </row>
    <row r="110" spans="1:24" ht="15">
      <c r="A110" s="34"/>
      <c r="B110" s="35"/>
      <c r="C110" s="35"/>
      <c r="D110" s="35"/>
      <c r="E110" s="52"/>
      <c r="F110" s="36"/>
      <c r="G110" s="37"/>
      <c r="H110" s="36"/>
      <c r="I110" s="59"/>
      <c r="J110" s="38"/>
      <c r="K110" s="38"/>
      <c r="L110" s="78"/>
      <c r="M110" s="60"/>
      <c r="N110" s="34"/>
      <c r="O110" s="79"/>
      <c r="P110" s="56"/>
      <c r="Q110" s="32"/>
      <c r="R110" s="32"/>
      <c r="S110" s="32"/>
      <c r="T110" s="32"/>
      <c r="U110" s="32"/>
      <c r="V110" s="32"/>
      <c r="W110" s="32"/>
      <c r="X110" s="32"/>
    </row>
    <row r="111" spans="1:24" ht="27">
      <c r="A111" s="34" t="s">
        <v>42</v>
      </c>
      <c r="B111" s="35">
        <v>42040</v>
      </c>
      <c r="C111" s="35">
        <v>42051</v>
      </c>
      <c r="D111" s="35">
        <v>42051</v>
      </c>
      <c r="E111" s="52"/>
      <c r="F111" s="36">
        <v>156</v>
      </c>
      <c r="G111" s="53" t="s">
        <v>76</v>
      </c>
      <c r="H111" s="36" t="s">
        <v>36</v>
      </c>
      <c r="I111" s="50">
        <v>480</v>
      </c>
      <c r="J111" s="38">
        <v>480</v>
      </c>
      <c r="K111" s="38">
        <v>1381</v>
      </c>
      <c r="L111" s="78">
        <v>93.33</v>
      </c>
      <c r="M111" s="58">
        <f>L111*J111</f>
        <v>44798.4</v>
      </c>
      <c r="N111" s="34"/>
      <c r="O111" s="79"/>
      <c r="P111" s="56" t="s">
        <v>79</v>
      </c>
      <c r="Q111" s="41" t="s">
        <v>193</v>
      </c>
      <c r="R111" s="42">
        <v>42033</v>
      </c>
      <c r="S111" s="42" t="s">
        <v>182</v>
      </c>
      <c r="T111" s="43" t="s">
        <v>183</v>
      </c>
      <c r="U111" s="32"/>
      <c r="V111" s="32"/>
      <c r="W111" s="32"/>
      <c r="X111" s="32"/>
    </row>
    <row r="112" spans="1:24" ht="18">
      <c r="A112" s="34" t="s">
        <v>42</v>
      </c>
      <c r="B112" s="35">
        <v>42040</v>
      </c>
      <c r="C112" s="35">
        <v>42051</v>
      </c>
      <c r="D112" s="35">
        <v>42051</v>
      </c>
      <c r="E112" s="52"/>
      <c r="F112" s="36">
        <v>202</v>
      </c>
      <c r="G112" s="37" t="s">
        <v>77</v>
      </c>
      <c r="H112" s="36" t="s">
        <v>24</v>
      </c>
      <c r="I112" s="50">
        <v>420</v>
      </c>
      <c r="J112" s="38">
        <v>420</v>
      </c>
      <c r="K112" s="38">
        <v>1381</v>
      </c>
      <c r="L112" s="78">
        <v>18.81</v>
      </c>
      <c r="M112" s="58">
        <f>L112*J112</f>
        <v>7900.2</v>
      </c>
      <c r="N112" s="34"/>
      <c r="O112" s="79"/>
      <c r="P112" s="56" t="s">
        <v>79</v>
      </c>
      <c r="Q112" s="41" t="s">
        <v>193</v>
      </c>
      <c r="R112" s="42">
        <v>42033</v>
      </c>
      <c r="S112" s="42" t="s">
        <v>182</v>
      </c>
      <c r="T112" s="43" t="s">
        <v>183</v>
      </c>
      <c r="U112" s="32"/>
      <c r="V112" s="32"/>
      <c r="W112" s="32"/>
      <c r="X112" s="32"/>
    </row>
    <row r="113" spans="1:24" ht="18">
      <c r="A113" s="34" t="s">
        <v>42</v>
      </c>
      <c r="B113" s="35">
        <v>42040</v>
      </c>
      <c r="C113" s="35">
        <v>42051</v>
      </c>
      <c r="D113" s="35">
        <v>42051</v>
      </c>
      <c r="E113" s="52"/>
      <c r="F113" s="36">
        <v>249</v>
      </c>
      <c r="G113" s="37" t="s">
        <v>78</v>
      </c>
      <c r="H113" s="36" t="s">
        <v>24</v>
      </c>
      <c r="I113" s="50">
        <v>30000</v>
      </c>
      <c r="J113" s="38">
        <v>30000</v>
      </c>
      <c r="K113" s="38">
        <v>1381</v>
      </c>
      <c r="L113" s="78">
        <v>5.2</v>
      </c>
      <c r="M113" s="58">
        <f>L113*J113</f>
        <v>156000</v>
      </c>
      <c r="N113" s="34"/>
      <c r="O113" s="79"/>
      <c r="P113" s="56" t="s">
        <v>79</v>
      </c>
      <c r="Q113" s="41" t="s">
        <v>193</v>
      </c>
      <c r="R113" s="42">
        <v>42033</v>
      </c>
      <c r="S113" s="42" t="s">
        <v>182</v>
      </c>
      <c r="T113" s="43" t="s">
        <v>183</v>
      </c>
      <c r="U113" s="32"/>
      <c r="V113" s="32"/>
      <c r="W113" s="32"/>
      <c r="X113" s="32"/>
    </row>
    <row r="114" spans="1:24" ht="63">
      <c r="A114" s="34" t="s">
        <v>42</v>
      </c>
      <c r="B114" s="35">
        <v>42040</v>
      </c>
      <c r="C114" s="35">
        <v>42051</v>
      </c>
      <c r="D114" s="35">
        <v>42051</v>
      </c>
      <c r="E114" s="52"/>
      <c r="F114" s="36">
        <v>258</v>
      </c>
      <c r="G114" s="37" t="s">
        <v>111</v>
      </c>
      <c r="H114" s="36" t="s">
        <v>24</v>
      </c>
      <c r="I114" s="50">
        <v>1680</v>
      </c>
      <c r="J114" s="38">
        <v>1680</v>
      </c>
      <c r="K114" s="38">
        <v>1381</v>
      </c>
      <c r="L114" s="78">
        <v>7</v>
      </c>
      <c r="M114" s="58">
        <f>L114*J114</f>
        <v>11760</v>
      </c>
      <c r="N114" s="34"/>
      <c r="O114" s="79"/>
      <c r="P114" s="56" t="s">
        <v>79</v>
      </c>
      <c r="Q114" s="41" t="s">
        <v>193</v>
      </c>
      <c r="R114" s="42">
        <v>42033</v>
      </c>
      <c r="S114" s="42" t="s">
        <v>182</v>
      </c>
      <c r="T114" s="43" t="s">
        <v>183</v>
      </c>
      <c r="U114" s="32"/>
      <c r="V114" s="32"/>
      <c r="W114" s="32"/>
      <c r="X114" s="32"/>
    </row>
    <row r="115" spans="1:24" ht="36">
      <c r="A115" s="34" t="s">
        <v>42</v>
      </c>
      <c r="B115" s="35">
        <v>42040</v>
      </c>
      <c r="C115" s="35">
        <v>42051</v>
      </c>
      <c r="D115" s="35">
        <v>42051</v>
      </c>
      <c r="E115" s="52"/>
      <c r="F115" s="36">
        <v>283</v>
      </c>
      <c r="G115" s="37" t="s">
        <v>262</v>
      </c>
      <c r="H115" s="36" t="s">
        <v>24</v>
      </c>
      <c r="I115" s="50">
        <v>19</v>
      </c>
      <c r="J115" s="38">
        <v>19</v>
      </c>
      <c r="K115" s="38">
        <v>1381</v>
      </c>
      <c r="L115" s="78">
        <v>3.05</v>
      </c>
      <c r="M115" s="58">
        <f>L115*J115</f>
        <v>57.949999999999996</v>
      </c>
      <c r="N115" s="47">
        <f>SUM(M111:M115)*0.16</f>
        <v>35282.648</v>
      </c>
      <c r="O115" s="79">
        <f>SUM(M111:M115)+N115</f>
        <v>255799.19800000003</v>
      </c>
      <c r="P115" s="56" t="s">
        <v>79</v>
      </c>
      <c r="Q115" s="41" t="s">
        <v>193</v>
      </c>
      <c r="R115" s="42">
        <v>42033</v>
      </c>
      <c r="S115" s="42" t="s">
        <v>182</v>
      </c>
      <c r="T115" s="43" t="s">
        <v>183</v>
      </c>
      <c r="U115" s="32"/>
      <c r="V115" s="32"/>
      <c r="W115" s="32"/>
      <c r="X115" s="32"/>
    </row>
    <row r="116" spans="1:24" ht="15">
      <c r="A116" s="34"/>
      <c r="B116" s="35"/>
      <c r="C116" s="35"/>
      <c r="D116" s="35"/>
      <c r="E116" s="52"/>
      <c r="F116" s="36"/>
      <c r="G116" s="37"/>
      <c r="H116" s="36"/>
      <c r="I116" s="50"/>
      <c r="J116" s="38"/>
      <c r="K116" s="38"/>
      <c r="L116" s="78"/>
      <c r="M116" s="60"/>
      <c r="N116" s="34"/>
      <c r="O116" s="79"/>
      <c r="P116" s="56"/>
      <c r="Q116" s="32"/>
      <c r="R116" s="32"/>
      <c r="S116" s="32"/>
      <c r="T116" s="32"/>
      <c r="U116" s="32"/>
      <c r="V116" s="32"/>
      <c r="W116" s="32"/>
      <c r="X116" s="32"/>
    </row>
    <row r="117" spans="1:24" ht="18">
      <c r="A117" s="34" t="s">
        <v>43</v>
      </c>
      <c r="B117" s="35">
        <v>42040</v>
      </c>
      <c r="C117" s="35">
        <v>42051</v>
      </c>
      <c r="D117" s="35">
        <v>42051</v>
      </c>
      <c r="E117" s="52"/>
      <c r="F117" s="36">
        <v>51</v>
      </c>
      <c r="G117" s="37" t="s">
        <v>112</v>
      </c>
      <c r="H117" s="36" t="s">
        <v>24</v>
      </c>
      <c r="I117" s="44">
        <v>180</v>
      </c>
      <c r="J117" s="38">
        <v>180</v>
      </c>
      <c r="K117" s="38" t="s">
        <v>148</v>
      </c>
      <c r="L117" s="78">
        <v>250.85</v>
      </c>
      <c r="M117" s="58">
        <f>L117*J117</f>
        <v>45153</v>
      </c>
      <c r="N117" s="34"/>
      <c r="O117" s="79"/>
      <c r="P117" s="56" t="s">
        <v>46</v>
      </c>
      <c r="Q117" s="41" t="s">
        <v>194</v>
      </c>
      <c r="R117" s="42">
        <v>42033</v>
      </c>
      <c r="S117" s="42" t="s">
        <v>182</v>
      </c>
      <c r="T117" s="43" t="s">
        <v>183</v>
      </c>
      <c r="U117" s="32"/>
      <c r="V117" s="32"/>
      <c r="W117" s="32"/>
      <c r="X117" s="32"/>
    </row>
    <row r="118" spans="1:24" ht="81">
      <c r="A118" s="34" t="s">
        <v>43</v>
      </c>
      <c r="B118" s="35">
        <v>42040</v>
      </c>
      <c r="C118" s="35">
        <v>42051</v>
      </c>
      <c r="D118" s="35">
        <v>42051</v>
      </c>
      <c r="E118" s="52"/>
      <c r="F118" s="36">
        <v>52</v>
      </c>
      <c r="G118" s="61" t="s">
        <v>113</v>
      </c>
      <c r="H118" s="36" t="s">
        <v>25</v>
      </c>
      <c r="I118" s="44">
        <v>24</v>
      </c>
      <c r="J118" s="38">
        <v>24</v>
      </c>
      <c r="K118" s="38" t="s">
        <v>148</v>
      </c>
      <c r="L118" s="78">
        <v>2358.72</v>
      </c>
      <c r="M118" s="58">
        <f>L118*J118</f>
        <v>56609.28</v>
      </c>
      <c r="N118" s="34"/>
      <c r="O118" s="79"/>
      <c r="P118" s="56" t="s">
        <v>46</v>
      </c>
      <c r="Q118" s="41" t="s">
        <v>194</v>
      </c>
      <c r="R118" s="42">
        <v>42033</v>
      </c>
      <c r="S118" s="42" t="s">
        <v>182</v>
      </c>
      <c r="T118" s="43" t="s">
        <v>183</v>
      </c>
      <c r="U118" s="32"/>
      <c r="V118" s="32"/>
      <c r="W118" s="32"/>
      <c r="X118" s="32"/>
    </row>
    <row r="119" spans="1:24" ht="54">
      <c r="A119" s="34" t="s">
        <v>43</v>
      </c>
      <c r="B119" s="35">
        <v>42040</v>
      </c>
      <c r="C119" s="35">
        <v>42051</v>
      </c>
      <c r="D119" s="35">
        <v>42051</v>
      </c>
      <c r="E119" s="52"/>
      <c r="F119" s="36">
        <v>53</v>
      </c>
      <c r="G119" s="62" t="s">
        <v>114</v>
      </c>
      <c r="H119" s="36" t="s">
        <v>24</v>
      </c>
      <c r="I119" s="44">
        <v>6</v>
      </c>
      <c r="J119" s="38">
        <v>6</v>
      </c>
      <c r="K119" s="38" t="s">
        <v>148</v>
      </c>
      <c r="L119" s="78">
        <v>2476.24</v>
      </c>
      <c r="M119" s="58">
        <f>L119*J119</f>
        <v>14857.439999999999</v>
      </c>
      <c r="N119" s="34"/>
      <c r="O119" s="79"/>
      <c r="P119" s="56" t="s">
        <v>46</v>
      </c>
      <c r="Q119" s="41" t="s">
        <v>194</v>
      </c>
      <c r="R119" s="42">
        <v>42033</v>
      </c>
      <c r="S119" s="42" t="s">
        <v>182</v>
      </c>
      <c r="T119" s="43" t="s">
        <v>183</v>
      </c>
      <c r="U119" s="32"/>
      <c r="V119" s="32"/>
      <c r="W119" s="32"/>
      <c r="X119" s="32"/>
    </row>
    <row r="120" spans="1:24" ht="54">
      <c r="A120" s="34" t="s">
        <v>43</v>
      </c>
      <c r="B120" s="35">
        <v>42040</v>
      </c>
      <c r="C120" s="35">
        <v>42051</v>
      </c>
      <c r="D120" s="35">
        <v>42051</v>
      </c>
      <c r="E120" s="52"/>
      <c r="F120" s="36">
        <v>125</v>
      </c>
      <c r="G120" s="61" t="s">
        <v>115</v>
      </c>
      <c r="H120" s="36" t="s">
        <v>24</v>
      </c>
      <c r="I120" s="50">
        <v>60</v>
      </c>
      <c r="J120" s="38">
        <v>60</v>
      </c>
      <c r="K120" s="38" t="s">
        <v>148</v>
      </c>
      <c r="L120" s="78">
        <v>3644.22</v>
      </c>
      <c r="M120" s="58">
        <f>L120*J120</f>
        <v>218653.19999999998</v>
      </c>
      <c r="N120" s="34"/>
      <c r="O120" s="79"/>
      <c r="P120" s="56" t="s">
        <v>46</v>
      </c>
      <c r="Q120" s="41" t="s">
        <v>194</v>
      </c>
      <c r="R120" s="42">
        <v>42033</v>
      </c>
      <c r="S120" s="42" t="s">
        <v>182</v>
      </c>
      <c r="T120" s="43" t="s">
        <v>183</v>
      </c>
      <c r="U120" s="32"/>
      <c r="V120" s="32"/>
      <c r="W120" s="32"/>
      <c r="X120" s="32"/>
    </row>
    <row r="121" spans="1:24" ht="36">
      <c r="A121" s="34" t="s">
        <v>43</v>
      </c>
      <c r="B121" s="35">
        <v>42040</v>
      </c>
      <c r="C121" s="35">
        <v>42051</v>
      </c>
      <c r="D121" s="35">
        <v>42051</v>
      </c>
      <c r="E121" s="52"/>
      <c r="F121" s="36">
        <v>126</v>
      </c>
      <c r="G121" s="37" t="s">
        <v>116</v>
      </c>
      <c r="H121" s="36" t="s">
        <v>24</v>
      </c>
      <c r="I121" s="50">
        <v>60</v>
      </c>
      <c r="J121" s="38">
        <v>60</v>
      </c>
      <c r="K121" s="38" t="s">
        <v>148</v>
      </c>
      <c r="L121" s="78">
        <v>2247.32</v>
      </c>
      <c r="M121" s="58">
        <f>L121*J121</f>
        <v>134839.2</v>
      </c>
      <c r="N121" s="47">
        <f>SUM(M117:M121)*0.16</f>
        <v>75217.93920000001</v>
      </c>
      <c r="O121" s="79">
        <f>SUM(M117:M121)+N121</f>
        <v>545330.0592</v>
      </c>
      <c r="P121" s="56" t="s">
        <v>46</v>
      </c>
      <c r="Q121" s="41" t="s">
        <v>194</v>
      </c>
      <c r="R121" s="42">
        <v>42033</v>
      </c>
      <c r="S121" s="42" t="s">
        <v>182</v>
      </c>
      <c r="T121" s="43" t="s">
        <v>183</v>
      </c>
      <c r="U121" s="32"/>
      <c r="V121" s="32"/>
      <c r="W121" s="32"/>
      <c r="X121" s="32"/>
    </row>
    <row r="122" spans="1:24" ht="15">
      <c r="A122" s="34"/>
      <c r="B122" s="35"/>
      <c r="C122" s="35"/>
      <c r="D122" s="35"/>
      <c r="E122" s="52"/>
      <c r="F122" s="36"/>
      <c r="G122" s="37"/>
      <c r="H122" s="36"/>
      <c r="I122" s="50"/>
      <c r="J122" s="38"/>
      <c r="K122" s="38"/>
      <c r="L122" s="78"/>
      <c r="M122" s="60"/>
      <c r="N122" s="34"/>
      <c r="O122" s="79"/>
      <c r="P122" s="56"/>
      <c r="Q122" s="32"/>
      <c r="R122" s="32"/>
      <c r="S122" s="32"/>
      <c r="T122" s="32"/>
      <c r="U122" s="32"/>
      <c r="V122" s="32"/>
      <c r="W122" s="32"/>
      <c r="X122" s="32"/>
    </row>
    <row r="123" spans="1:24" ht="54">
      <c r="A123" s="34" t="s">
        <v>45</v>
      </c>
      <c r="B123" s="35">
        <v>42058</v>
      </c>
      <c r="C123" s="35">
        <v>42069</v>
      </c>
      <c r="D123" s="35">
        <v>42066</v>
      </c>
      <c r="E123" s="52"/>
      <c r="F123" s="36">
        <v>101</v>
      </c>
      <c r="G123" s="37" t="s">
        <v>263</v>
      </c>
      <c r="H123" s="36" t="s">
        <v>24</v>
      </c>
      <c r="I123" s="50">
        <v>250</v>
      </c>
      <c r="J123" s="38">
        <v>250</v>
      </c>
      <c r="K123" s="38" t="s">
        <v>149</v>
      </c>
      <c r="L123" s="78">
        <v>322.5</v>
      </c>
      <c r="M123" s="58">
        <f aca="true" t="shared" si="5" ref="M123:M128">L123*J123</f>
        <v>80625</v>
      </c>
      <c r="N123" s="34"/>
      <c r="O123" s="79"/>
      <c r="P123" s="56" t="s">
        <v>160</v>
      </c>
      <c r="Q123" s="41" t="s">
        <v>194</v>
      </c>
      <c r="R123" s="42">
        <v>42033</v>
      </c>
      <c r="S123" s="42" t="s">
        <v>182</v>
      </c>
      <c r="T123" s="43" t="s">
        <v>183</v>
      </c>
      <c r="U123" s="32"/>
      <c r="V123" s="32"/>
      <c r="W123" s="32"/>
      <c r="X123" s="32"/>
    </row>
    <row r="124" spans="1:24" ht="54">
      <c r="A124" s="34" t="s">
        <v>45</v>
      </c>
      <c r="B124" s="35">
        <v>42058</v>
      </c>
      <c r="C124" s="35">
        <v>42069</v>
      </c>
      <c r="D124" s="35"/>
      <c r="E124" s="52"/>
      <c r="F124" s="36">
        <v>102</v>
      </c>
      <c r="G124" s="37" t="s">
        <v>264</v>
      </c>
      <c r="H124" s="36" t="s">
        <v>24</v>
      </c>
      <c r="I124" s="50">
        <v>312</v>
      </c>
      <c r="J124" s="38"/>
      <c r="K124" s="38"/>
      <c r="L124" s="78">
        <v>197.5</v>
      </c>
      <c r="M124" s="58">
        <f t="shared" si="5"/>
        <v>0</v>
      </c>
      <c r="N124" s="34"/>
      <c r="O124" s="79"/>
      <c r="P124" s="56" t="s">
        <v>160</v>
      </c>
      <c r="Q124" s="41" t="s">
        <v>194</v>
      </c>
      <c r="R124" s="42">
        <v>42033</v>
      </c>
      <c r="S124" s="42" t="s">
        <v>182</v>
      </c>
      <c r="T124" s="43" t="s">
        <v>183</v>
      </c>
      <c r="U124" s="32"/>
      <c r="V124" s="32"/>
      <c r="W124" s="32"/>
      <c r="X124" s="32"/>
    </row>
    <row r="125" spans="1:24" ht="27">
      <c r="A125" s="34" t="s">
        <v>45</v>
      </c>
      <c r="B125" s="35">
        <v>42058</v>
      </c>
      <c r="C125" s="35">
        <v>42069</v>
      </c>
      <c r="D125" s="63" t="s">
        <v>208</v>
      </c>
      <c r="E125" s="52"/>
      <c r="F125" s="36">
        <v>109</v>
      </c>
      <c r="G125" s="37" t="s">
        <v>117</v>
      </c>
      <c r="H125" s="36" t="s">
        <v>24</v>
      </c>
      <c r="I125" s="50">
        <v>374</v>
      </c>
      <c r="J125" s="38">
        <v>374</v>
      </c>
      <c r="K125" s="63" t="s">
        <v>207</v>
      </c>
      <c r="L125" s="78">
        <v>32.81</v>
      </c>
      <c r="M125" s="58">
        <f t="shared" si="5"/>
        <v>12270.94</v>
      </c>
      <c r="N125" s="34"/>
      <c r="O125" s="79"/>
      <c r="P125" s="56" t="s">
        <v>160</v>
      </c>
      <c r="Q125" s="41" t="s">
        <v>194</v>
      </c>
      <c r="R125" s="42">
        <v>42033</v>
      </c>
      <c r="S125" s="42" t="s">
        <v>182</v>
      </c>
      <c r="T125" s="43" t="s">
        <v>183</v>
      </c>
      <c r="U125" s="32"/>
      <c r="V125" s="32"/>
      <c r="W125" s="32"/>
      <c r="X125" s="32"/>
    </row>
    <row r="126" spans="1:24" ht="18">
      <c r="A126" s="34" t="s">
        <v>45</v>
      </c>
      <c r="B126" s="35">
        <v>42058</v>
      </c>
      <c r="C126" s="35">
        <v>42069</v>
      </c>
      <c r="D126" s="35">
        <v>42066</v>
      </c>
      <c r="E126" s="52"/>
      <c r="F126" s="36">
        <v>200</v>
      </c>
      <c r="G126" s="37" t="s">
        <v>265</v>
      </c>
      <c r="H126" s="36" t="s">
        <v>24</v>
      </c>
      <c r="I126" s="50">
        <v>18</v>
      </c>
      <c r="J126" s="38">
        <v>18</v>
      </c>
      <c r="K126" s="38" t="s">
        <v>149</v>
      </c>
      <c r="L126" s="78">
        <v>201.88</v>
      </c>
      <c r="M126" s="58">
        <f t="shared" si="5"/>
        <v>3633.84</v>
      </c>
      <c r="N126" s="34"/>
      <c r="O126" s="79"/>
      <c r="P126" s="56" t="s">
        <v>160</v>
      </c>
      <c r="Q126" s="41" t="s">
        <v>194</v>
      </c>
      <c r="R126" s="42">
        <v>42033</v>
      </c>
      <c r="S126" s="42" t="s">
        <v>182</v>
      </c>
      <c r="T126" s="43" t="s">
        <v>183</v>
      </c>
      <c r="U126" s="32"/>
      <c r="V126" s="32"/>
      <c r="W126" s="32"/>
      <c r="X126" s="32"/>
    </row>
    <row r="127" spans="1:24" ht="27">
      <c r="A127" s="34" t="s">
        <v>45</v>
      </c>
      <c r="B127" s="35">
        <v>42058</v>
      </c>
      <c r="C127" s="35">
        <v>42069</v>
      </c>
      <c r="D127" s="63" t="s">
        <v>179</v>
      </c>
      <c r="E127" s="52"/>
      <c r="F127" s="36">
        <v>302</v>
      </c>
      <c r="G127" s="53" t="s">
        <v>266</v>
      </c>
      <c r="H127" s="36" t="s">
        <v>24</v>
      </c>
      <c r="I127" s="50">
        <v>864</v>
      </c>
      <c r="J127" s="38">
        <v>864</v>
      </c>
      <c r="K127" s="63" t="s">
        <v>178</v>
      </c>
      <c r="L127" s="78">
        <v>32.99</v>
      </c>
      <c r="M127" s="58">
        <f t="shared" si="5"/>
        <v>28503.36</v>
      </c>
      <c r="N127" s="34"/>
      <c r="O127" s="79"/>
      <c r="P127" s="56" t="s">
        <v>160</v>
      </c>
      <c r="Q127" s="41" t="s">
        <v>194</v>
      </c>
      <c r="R127" s="42">
        <v>42033</v>
      </c>
      <c r="S127" s="42" t="s">
        <v>182</v>
      </c>
      <c r="T127" s="43" t="s">
        <v>183</v>
      </c>
      <c r="U127" s="32"/>
      <c r="V127" s="32"/>
      <c r="W127" s="32"/>
      <c r="X127" s="32"/>
    </row>
    <row r="128" spans="1:24" ht="27">
      <c r="A128" s="34" t="s">
        <v>45</v>
      </c>
      <c r="B128" s="35">
        <v>42058</v>
      </c>
      <c r="C128" s="35">
        <v>42069</v>
      </c>
      <c r="D128" s="63" t="s">
        <v>180</v>
      </c>
      <c r="E128" s="52"/>
      <c r="F128" s="36">
        <v>324</v>
      </c>
      <c r="G128" s="37" t="s">
        <v>267</v>
      </c>
      <c r="H128" s="36" t="s">
        <v>24</v>
      </c>
      <c r="I128" s="50">
        <v>101</v>
      </c>
      <c r="J128" s="38">
        <v>101</v>
      </c>
      <c r="K128" s="63" t="s">
        <v>178</v>
      </c>
      <c r="L128" s="78">
        <v>133.68</v>
      </c>
      <c r="M128" s="58">
        <f t="shared" si="5"/>
        <v>13501.68</v>
      </c>
      <c r="N128" s="47">
        <f>SUM(M123:M128)*0.16</f>
        <v>22165.571200000002</v>
      </c>
      <c r="O128" s="79">
        <f>SUM(M123:M128)+N128</f>
        <v>160700.3912</v>
      </c>
      <c r="P128" s="56" t="s">
        <v>160</v>
      </c>
      <c r="Q128" s="41" t="s">
        <v>194</v>
      </c>
      <c r="R128" s="42">
        <v>42033</v>
      </c>
      <c r="S128" s="42" t="s">
        <v>182</v>
      </c>
      <c r="T128" s="43" t="s">
        <v>183</v>
      </c>
      <c r="U128" s="32"/>
      <c r="V128" s="32"/>
      <c r="W128" s="32"/>
      <c r="X128" s="32"/>
    </row>
    <row r="129" spans="1:24" ht="15">
      <c r="A129" s="34"/>
      <c r="B129" s="35"/>
      <c r="C129" s="35"/>
      <c r="D129" s="63"/>
      <c r="E129" s="52"/>
      <c r="F129" s="36"/>
      <c r="G129" s="37"/>
      <c r="H129" s="36"/>
      <c r="I129" s="50"/>
      <c r="J129" s="38"/>
      <c r="K129" s="63"/>
      <c r="L129" s="78"/>
      <c r="M129" s="60"/>
      <c r="N129" s="34"/>
      <c r="O129" s="79"/>
      <c r="P129" s="56"/>
      <c r="Q129" s="32"/>
      <c r="R129" s="32"/>
      <c r="S129" s="32"/>
      <c r="T129" s="32"/>
      <c r="U129" s="32"/>
      <c r="V129" s="32"/>
      <c r="W129" s="32"/>
      <c r="X129" s="32"/>
    </row>
    <row r="130" spans="1:24" ht="18">
      <c r="A130" s="34" t="s">
        <v>47</v>
      </c>
      <c r="B130" s="35">
        <v>42040</v>
      </c>
      <c r="C130" s="35">
        <v>42051</v>
      </c>
      <c r="D130" s="35">
        <v>42051</v>
      </c>
      <c r="E130" s="52"/>
      <c r="F130" s="36">
        <v>114</v>
      </c>
      <c r="G130" s="37" t="s">
        <v>75</v>
      </c>
      <c r="H130" s="36" t="s">
        <v>24</v>
      </c>
      <c r="I130" s="50">
        <v>400</v>
      </c>
      <c r="J130" s="38">
        <v>400</v>
      </c>
      <c r="K130" s="38" t="s">
        <v>150</v>
      </c>
      <c r="L130" s="78">
        <v>26.14</v>
      </c>
      <c r="M130" s="58">
        <f aca="true" t="shared" si="6" ref="M130:M141">L130*J130</f>
        <v>10456</v>
      </c>
      <c r="N130" s="34"/>
      <c r="O130" s="79"/>
      <c r="P130" s="56" t="s">
        <v>161</v>
      </c>
      <c r="Q130" s="41" t="s">
        <v>195</v>
      </c>
      <c r="R130" s="42">
        <v>42033</v>
      </c>
      <c r="S130" s="42" t="s">
        <v>182</v>
      </c>
      <c r="T130" s="43" t="s">
        <v>183</v>
      </c>
      <c r="U130" s="32"/>
      <c r="V130" s="32"/>
      <c r="W130" s="32"/>
      <c r="X130" s="32"/>
    </row>
    <row r="131" spans="1:24" ht="18">
      <c r="A131" s="34" t="s">
        <v>47</v>
      </c>
      <c r="B131" s="35">
        <v>42040</v>
      </c>
      <c r="C131" s="35">
        <v>42051</v>
      </c>
      <c r="D131" s="35">
        <v>42051</v>
      </c>
      <c r="E131" s="52"/>
      <c r="F131" s="36">
        <v>227</v>
      </c>
      <c r="G131" s="37" t="s">
        <v>268</v>
      </c>
      <c r="H131" s="36" t="s">
        <v>24</v>
      </c>
      <c r="I131" s="50">
        <v>12</v>
      </c>
      <c r="J131" s="38">
        <v>12</v>
      </c>
      <c r="K131" s="38" t="s">
        <v>150</v>
      </c>
      <c r="L131" s="78">
        <v>480</v>
      </c>
      <c r="M131" s="58">
        <f t="shared" si="6"/>
        <v>5760</v>
      </c>
      <c r="N131" s="34"/>
      <c r="O131" s="79"/>
      <c r="P131" s="56" t="s">
        <v>161</v>
      </c>
      <c r="Q131" s="41" t="s">
        <v>195</v>
      </c>
      <c r="R131" s="42">
        <v>42033</v>
      </c>
      <c r="S131" s="42" t="s">
        <v>182</v>
      </c>
      <c r="T131" s="43" t="s">
        <v>183</v>
      </c>
      <c r="U131" s="32"/>
      <c r="V131" s="32"/>
      <c r="W131" s="32"/>
      <c r="X131" s="32"/>
    </row>
    <row r="132" spans="1:24" ht="18">
      <c r="A132" s="34" t="s">
        <v>47</v>
      </c>
      <c r="B132" s="35">
        <v>42040</v>
      </c>
      <c r="C132" s="35">
        <v>42051</v>
      </c>
      <c r="D132" s="35">
        <v>42051</v>
      </c>
      <c r="E132" s="52"/>
      <c r="F132" s="36">
        <v>264</v>
      </c>
      <c r="G132" s="37" t="s">
        <v>118</v>
      </c>
      <c r="H132" s="36" t="s">
        <v>24</v>
      </c>
      <c r="I132" s="50">
        <v>480</v>
      </c>
      <c r="J132" s="38">
        <v>480</v>
      </c>
      <c r="K132" s="38" t="s">
        <v>150</v>
      </c>
      <c r="L132" s="78">
        <v>11.25</v>
      </c>
      <c r="M132" s="58">
        <f t="shared" si="6"/>
        <v>5400</v>
      </c>
      <c r="N132" s="34"/>
      <c r="O132" s="79"/>
      <c r="P132" s="56" t="s">
        <v>161</v>
      </c>
      <c r="Q132" s="41" t="s">
        <v>195</v>
      </c>
      <c r="R132" s="42">
        <v>42033</v>
      </c>
      <c r="S132" s="42" t="s">
        <v>182</v>
      </c>
      <c r="T132" s="43" t="s">
        <v>183</v>
      </c>
      <c r="U132" s="32"/>
      <c r="V132" s="32"/>
      <c r="W132" s="32"/>
      <c r="X132" s="32"/>
    </row>
    <row r="133" spans="1:24" ht="18">
      <c r="A133" s="34" t="s">
        <v>47</v>
      </c>
      <c r="B133" s="35">
        <v>42040</v>
      </c>
      <c r="C133" s="35">
        <v>42051</v>
      </c>
      <c r="D133" s="35">
        <v>42051</v>
      </c>
      <c r="E133" s="52"/>
      <c r="F133" s="36">
        <v>292</v>
      </c>
      <c r="G133" s="37" t="s">
        <v>269</v>
      </c>
      <c r="H133" s="36" t="s">
        <v>24</v>
      </c>
      <c r="I133" s="50">
        <v>300</v>
      </c>
      <c r="J133" s="38">
        <v>300</v>
      </c>
      <c r="K133" s="38" t="s">
        <v>150</v>
      </c>
      <c r="L133" s="78">
        <v>3.03</v>
      </c>
      <c r="M133" s="58">
        <f t="shared" si="6"/>
        <v>908.9999999999999</v>
      </c>
      <c r="N133" s="34"/>
      <c r="O133" s="79"/>
      <c r="P133" s="56" t="s">
        <v>161</v>
      </c>
      <c r="Q133" s="41" t="s">
        <v>195</v>
      </c>
      <c r="R133" s="42">
        <v>42033</v>
      </c>
      <c r="S133" s="42" t="s">
        <v>182</v>
      </c>
      <c r="T133" s="43" t="s">
        <v>183</v>
      </c>
      <c r="U133" s="32"/>
      <c r="V133" s="32"/>
      <c r="W133" s="32"/>
      <c r="X133" s="32"/>
    </row>
    <row r="134" spans="1:24" ht="18">
      <c r="A134" s="34" t="s">
        <v>47</v>
      </c>
      <c r="B134" s="35">
        <v>42040</v>
      </c>
      <c r="C134" s="35">
        <v>42051</v>
      </c>
      <c r="D134" s="35">
        <v>42051</v>
      </c>
      <c r="E134" s="52"/>
      <c r="F134" s="36">
        <v>293</v>
      </c>
      <c r="G134" s="37" t="s">
        <v>270</v>
      </c>
      <c r="H134" s="36" t="s">
        <v>24</v>
      </c>
      <c r="I134" s="50">
        <v>300</v>
      </c>
      <c r="J134" s="38">
        <v>300</v>
      </c>
      <c r="K134" s="38" t="s">
        <v>150</v>
      </c>
      <c r="L134" s="78">
        <v>3.03</v>
      </c>
      <c r="M134" s="58">
        <f t="shared" si="6"/>
        <v>908.9999999999999</v>
      </c>
      <c r="N134" s="34"/>
      <c r="O134" s="79"/>
      <c r="P134" s="56" t="s">
        <v>161</v>
      </c>
      <c r="Q134" s="41" t="s">
        <v>195</v>
      </c>
      <c r="R134" s="42">
        <v>42033</v>
      </c>
      <c r="S134" s="42" t="s">
        <v>182</v>
      </c>
      <c r="T134" s="43" t="s">
        <v>183</v>
      </c>
      <c r="U134" s="32"/>
      <c r="V134" s="32"/>
      <c r="W134" s="32"/>
      <c r="X134" s="32"/>
    </row>
    <row r="135" spans="1:24" ht="18">
      <c r="A135" s="34" t="s">
        <v>47</v>
      </c>
      <c r="B135" s="35">
        <v>42040</v>
      </c>
      <c r="C135" s="35">
        <v>42051</v>
      </c>
      <c r="D135" s="35">
        <v>42051</v>
      </c>
      <c r="E135" s="52"/>
      <c r="F135" s="36">
        <v>294</v>
      </c>
      <c r="G135" s="53" t="s">
        <v>271</v>
      </c>
      <c r="H135" s="36" t="s">
        <v>24</v>
      </c>
      <c r="I135" s="50">
        <v>240</v>
      </c>
      <c r="J135" s="38">
        <v>240</v>
      </c>
      <c r="K135" s="38" t="s">
        <v>150</v>
      </c>
      <c r="L135" s="78">
        <v>3.03</v>
      </c>
      <c r="M135" s="58">
        <f t="shared" si="6"/>
        <v>727.1999999999999</v>
      </c>
      <c r="N135" s="34"/>
      <c r="O135" s="79"/>
      <c r="P135" s="56" t="s">
        <v>161</v>
      </c>
      <c r="Q135" s="41" t="s">
        <v>195</v>
      </c>
      <c r="R135" s="42">
        <v>42033</v>
      </c>
      <c r="S135" s="42" t="s">
        <v>182</v>
      </c>
      <c r="T135" s="43" t="s">
        <v>183</v>
      </c>
      <c r="U135" s="32"/>
      <c r="V135" s="32"/>
      <c r="W135" s="32"/>
      <c r="X135" s="32"/>
    </row>
    <row r="136" spans="1:24" ht="27">
      <c r="A136" s="34" t="s">
        <v>47</v>
      </c>
      <c r="B136" s="35">
        <v>42040</v>
      </c>
      <c r="C136" s="35">
        <v>42051</v>
      </c>
      <c r="D136" s="35">
        <v>42051</v>
      </c>
      <c r="E136" s="52"/>
      <c r="F136" s="36">
        <v>300</v>
      </c>
      <c r="G136" s="53" t="s">
        <v>119</v>
      </c>
      <c r="H136" s="36" t="s">
        <v>24</v>
      </c>
      <c r="I136" s="50">
        <v>520</v>
      </c>
      <c r="J136" s="38">
        <v>520</v>
      </c>
      <c r="K136" s="38" t="s">
        <v>150</v>
      </c>
      <c r="L136" s="78">
        <v>16.25</v>
      </c>
      <c r="M136" s="58">
        <f t="shared" si="6"/>
        <v>8450</v>
      </c>
      <c r="N136" s="34"/>
      <c r="O136" s="79"/>
      <c r="P136" s="56" t="s">
        <v>161</v>
      </c>
      <c r="Q136" s="41" t="s">
        <v>195</v>
      </c>
      <c r="R136" s="42">
        <v>42033</v>
      </c>
      <c r="S136" s="42" t="s">
        <v>182</v>
      </c>
      <c r="T136" s="43" t="s">
        <v>183</v>
      </c>
      <c r="U136" s="32"/>
      <c r="V136" s="32"/>
      <c r="W136" s="32"/>
      <c r="X136" s="32"/>
    </row>
    <row r="137" spans="1:24" ht="27">
      <c r="A137" s="34" t="s">
        <v>47</v>
      </c>
      <c r="B137" s="35">
        <v>42040</v>
      </c>
      <c r="C137" s="35">
        <v>42051</v>
      </c>
      <c r="D137" s="35">
        <v>42051</v>
      </c>
      <c r="E137" s="52"/>
      <c r="F137" s="36">
        <v>305</v>
      </c>
      <c r="G137" s="53" t="s">
        <v>272</v>
      </c>
      <c r="H137" s="36" t="s">
        <v>24</v>
      </c>
      <c r="I137" s="50">
        <v>240</v>
      </c>
      <c r="J137" s="38">
        <v>240</v>
      </c>
      <c r="K137" s="38" t="s">
        <v>150</v>
      </c>
      <c r="L137" s="78">
        <v>13.75</v>
      </c>
      <c r="M137" s="58">
        <f t="shared" si="6"/>
        <v>3300</v>
      </c>
      <c r="N137" s="34"/>
      <c r="O137" s="79"/>
      <c r="P137" s="56" t="s">
        <v>161</v>
      </c>
      <c r="Q137" s="41" t="s">
        <v>195</v>
      </c>
      <c r="R137" s="42">
        <v>42033</v>
      </c>
      <c r="S137" s="42" t="s">
        <v>182</v>
      </c>
      <c r="T137" s="43" t="s">
        <v>183</v>
      </c>
      <c r="U137" s="32"/>
      <c r="V137" s="32"/>
      <c r="W137" s="32"/>
      <c r="X137" s="32"/>
    </row>
    <row r="138" spans="1:24" ht="27">
      <c r="A138" s="34" t="s">
        <v>47</v>
      </c>
      <c r="B138" s="35">
        <v>42040</v>
      </c>
      <c r="C138" s="35">
        <v>42051</v>
      </c>
      <c r="D138" s="35">
        <v>42051</v>
      </c>
      <c r="E138" s="52"/>
      <c r="F138" s="36">
        <v>306</v>
      </c>
      <c r="G138" s="37" t="s">
        <v>273</v>
      </c>
      <c r="H138" s="36" t="s">
        <v>24</v>
      </c>
      <c r="I138" s="50">
        <v>140</v>
      </c>
      <c r="J138" s="38">
        <v>140</v>
      </c>
      <c r="K138" s="38" t="s">
        <v>150</v>
      </c>
      <c r="L138" s="78">
        <v>27.19</v>
      </c>
      <c r="M138" s="58">
        <f t="shared" si="6"/>
        <v>3806.6000000000004</v>
      </c>
      <c r="N138" s="34"/>
      <c r="O138" s="79"/>
      <c r="P138" s="56" t="s">
        <v>161</v>
      </c>
      <c r="Q138" s="41" t="s">
        <v>195</v>
      </c>
      <c r="R138" s="42">
        <v>42033</v>
      </c>
      <c r="S138" s="42" t="s">
        <v>182</v>
      </c>
      <c r="T138" s="43" t="s">
        <v>183</v>
      </c>
      <c r="U138" s="32"/>
      <c r="V138" s="32"/>
      <c r="W138" s="32"/>
      <c r="X138" s="32"/>
    </row>
    <row r="139" spans="1:24" ht="36">
      <c r="A139" s="34" t="s">
        <v>47</v>
      </c>
      <c r="B139" s="35">
        <v>42040</v>
      </c>
      <c r="C139" s="35">
        <v>42051</v>
      </c>
      <c r="D139" s="35">
        <v>42051</v>
      </c>
      <c r="E139" s="52"/>
      <c r="F139" s="36">
        <v>313</v>
      </c>
      <c r="G139" s="37" t="s">
        <v>120</v>
      </c>
      <c r="H139" s="36" t="s">
        <v>24</v>
      </c>
      <c r="I139" s="44">
        <v>48</v>
      </c>
      <c r="J139" s="38">
        <v>48</v>
      </c>
      <c r="K139" s="38" t="s">
        <v>150</v>
      </c>
      <c r="L139" s="78">
        <v>37.5</v>
      </c>
      <c r="M139" s="58">
        <f t="shared" si="6"/>
        <v>1800</v>
      </c>
      <c r="N139" s="34"/>
      <c r="O139" s="79"/>
      <c r="P139" s="56" t="s">
        <v>161</v>
      </c>
      <c r="Q139" s="41" t="s">
        <v>195</v>
      </c>
      <c r="R139" s="42">
        <v>42033</v>
      </c>
      <c r="S139" s="42" t="s">
        <v>182</v>
      </c>
      <c r="T139" s="43" t="s">
        <v>183</v>
      </c>
      <c r="U139" s="32"/>
      <c r="V139" s="32"/>
      <c r="W139" s="32"/>
      <c r="X139" s="32"/>
    </row>
    <row r="140" spans="1:24" ht="27">
      <c r="A140" s="34" t="s">
        <v>47</v>
      </c>
      <c r="B140" s="35">
        <v>42040</v>
      </c>
      <c r="C140" s="35">
        <v>42051</v>
      </c>
      <c r="D140" s="35">
        <v>42051</v>
      </c>
      <c r="E140" s="52"/>
      <c r="F140" s="36">
        <v>318</v>
      </c>
      <c r="G140" s="53" t="s">
        <v>274</v>
      </c>
      <c r="H140" s="36" t="s">
        <v>24</v>
      </c>
      <c r="I140" s="44">
        <v>36</v>
      </c>
      <c r="J140" s="38">
        <v>36</v>
      </c>
      <c r="K140" s="38" t="s">
        <v>150</v>
      </c>
      <c r="L140" s="78">
        <v>10.42</v>
      </c>
      <c r="M140" s="58">
        <f t="shared" si="6"/>
        <v>375.12</v>
      </c>
      <c r="N140" s="34"/>
      <c r="O140" s="79"/>
      <c r="P140" s="56" t="s">
        <v>161</v>
      </c>
      <c r="Q140" s="41" t="s">
        <v>195</v>
      </c>
      <c r="R140" s="42">
        <v>42033</v>
      </c>
      <c r="S140" s="42" t="s">
        <v>182</v>
      </c>
      <c r="T140" s="43" t="s">
        <v>183</v>
      </c>
      <c r="U140" s="32"/>
      <c r="V140" s="32"/>
      <c r="W140" s="32"/>
      <c r="X140" s="32"/>
    </row>
    <row r="141" spans="1:24" ht="27">
      <c r="A141" s="34" t="s">
        <v>47</v>
      </c>
      <c r="B141" s="35">
        <v>42040</v>
      </c>
      <c r="C141" s="35">
        <v>42051</v>
      </c>
      <c r="D141" s="35">
        <v>42051</v>
      </c>
      <c r="E141" s="52"/>
      <c r="F141" s="36">
        <v>322</v>
      </c>
      <c r="G141" s="37" t="s">
        <v>275</v>
      </c>
      <c r="H141" s="36" t="s">
        <v>24</v>
      </c>
      <c r="I141" s="50">
        <v>84</v>
      </c>
      <c r="J141" s="38">
        <v>84</v>
      </c>
      <c r="K141" s="38" t="s">
        <v>150</v>
      </c>
      <c r="L141" s="78">
        <v>54.17</v>
      </c>
      <c r="M141" s="58">
        <f t="shared" si="6"/>
        <v>4550.28</v>
      </c>
      <c r="N141" s="47">
        <f>SUM(M130:M141)*0.16</f>
        <v>7430.911999999999</v>
      </c>
      <c r="O141" s="79">
        <f>SUM(M130:M141)+N141</f>
        <v>53874.111999999994</v>
      </c>
      <c r="P141" s="56" t="s">
        <v>161</v>
      </c>
      <c r="Q141" s="41" t="s">
        <v>195</v>
      </c>
      <c r="R141" s="42">
        <v>42033</v>
      </c>
      <c r="S141" s="42" t="s">
        <v>182</v>
      </c>
      <c r="T141" s="43" t="s">
        <v>183</v>
      </c>
      <c r="U141" s="32"/>
      <c r="V141" s="32"/>
      <c r="W141" s="32"/>
      <c r="X141" s="32"/>
    </row>
    <row r="142" spans="1:24" ht="15">
      <c r="A142" s="34"/>
      <c r="B142" s="35"/>
      <c r="C142" s="35"/>
      <c r="D142" s="35"/>
      <c r="E142" s="52"/>
      <c r="F142" s="36"/>
      <c r="G142" s="37"/>
      <c r="H142" s="36"/>
      <c r="I142" s="50"/>
      <c r="J142" s="38"/>
      <c r="K142" s="38"/>
      <c r="L142" s="78"/>
      <c r="M142" s="60"/>
      <c r="N142" s="34"/>
      <c r="O142" s="79"/>
      <c r="P142" s="56"/>
      <c r="Q142" s="32"/>
      <c r="R142" s="32"/>
      <c r="S142" s="32"/>
      <c r="T142" s="32"/>
      <c r="U142" s="32"/>
      <c r="V142" s="32"/>
      <c r="W142" s="32"/>
      <c r="X142" s="32"/>
    </row>
    <row r="143" spans="1:24" ht="27">
      <c r="A143" s="34" t="s">
        <v>49</v>
      </c>
      <c r="B143" s="35">
        <v>42040</v>
      </c>
      <c r="C143" s="35">
        <v>42051</v>
      </c>
      <c r="D143" s="35">
        <v>42051</v>
      </c>
      <c r="E143" s="52"/>
      <c r="F143" s="36">
        <v>20</v>
      </c>
      <c r="G143" s="64" t="s">
        <v>121</v>
      </c>
      <c r="H143" s="36" t="s">
        <v>24</v>
      </c>
      <c r="I143" s="50">
        <v>240</v>
      </c>
      <c r="J143" s="38">
        <v>240</v>
      </c>
      <c r="K143" s="38" t="s">
        <v>151</v>
      </c>
      <c r="L143" s="78">
        <v>71.5</v>
      </c>
      <c r="M143" s="58">
        <f aca="true" t="shared" si="7" ref="M143:M154">L143*J143</f>
        <v>17160</v>
      </c>
      <c r="N143" s="34"/>
      <c r="O143" s="79"/>
      <c r="P143" s="56" t="s">
        <v>44</v>
      </c>
      <c r="Q143" s="41" t="s">
        <v>196</v>
      </c>
      <c r="R143" s="42">
        <v>42033</v>
      </c>
      <c r="S143" s="42" t="s">
        <v>182</v>
      </c>
      <c r="T143" s="43" t="s">
        <v>183</v>
      </c>
      <c r="U143" s="32"/>
      <c r="V143" s="32"/>
      <c r="W143" s="32"/>
      <c r="X143" s="32"/>
    </row>
    <row r="144" spans="1:24" ht="27">
      <c r="A144" s="34" t="s">
        <v>49</v>
      </c>
      <c r="B144" s="35">
        <v>42040</v>
      </c>
      <c r="C144" s="35">
        <v>42051</v>
      </c>
      <c r="D144" s="35">
        <v>42051</v>
      </c>
      <c r="E144" s="52"/>
      <c r="F144" s="36">
        <v>21</v>
      </c>
      <c r="G144" s="65" t="s">
        <v>276</v>
      </c>
      <c r="H144" s="36" t="s">
        <v>24</v>
      </c>
      <c r="I144" s="50">
        <v>120</v>
      </c>
      <c r="J144" s="38">
        <v>120</v>
      </c>
      <c r="K144" s="38" t="s">
        <v>151</v>
      </c>
      <c r="L144" s="78">
        <v>20.8</v>
      </c>
      <c r="M144" s="58">
        <f t="shared" si="7"/>
        <v>2496</v>
      </c>
      <c r="N144" s="34"/>
      <c r="O144" s="79"/>
      <c r="P144" s="56" t="s">
        <v>44</v>
      </c>
      <c r="Q144" s="41" t="s">
        <v>196</v>
      </c>
      <c r="R144" s="42">
        <v>42033</v>
      </c>
      <c r="S144" s="42" t="s">
        <v>182</v>
      </c>
      <c r="T144" s="43" t="s">
        <v>183</v>
      </c>
      <c r="U144" s="32"/>
      <c r="V144" s="32"/>
      <c r="W144" s="32"/>
      <c r="X144" s="32"/>
    </row>
    <row r="145" spans="1:24" ht="27">
      <c r="A145" s="34" t="s">
        <v>49</v>
      </c>
      <c r="B145" s="35">
        <v>42040</v>
      </c>
      <c r="C145" s="35">
        <v>42051</v>
      </c>
      <c r="D145" s="63" t="s">
        <v>175</v>
      </c>
      <c r="E145" s="52"/>
      <c r="F145" s="36">
        <v>25</v>
      </c>
      <c r="G145" s="65" t="s">
        <v>277</v>
      </c>
      <c r="H145" s="36" t="s">
        <v>24</v>
      </c>
      <c r="I145" s="50">
        <v>400</v>
      </c>
      <c r="J145" s="38">
        <v>400</v>
      </c>
      <c r="K145" s="38" t="s">
        <v>176</v>
      </c>
      <c r="L145" s="78">
        <v>67.6</v>
      </c>
      <c r="M145" s="58">
        <f t="shared" si="7"/>
        <v>27039.999999999996</v>
      </c>
      <c r="N145" s="34"/>
      <c r="O145" s="79"/>
      <c r="P145" s="56" t="s">
        <v>44</v>
      </c>
      <c r="Q145" s="41" t="s">
        <v>196</v>
      </c>
      <c r="R145" s="42">
        <v>42033</v>
      </c>
      <c r="S145" s="42" t="s">
        <v>182</v>
      </c>
      <c r="T145" s="43" t="s">
        <v>183</v>
      </c>
      <c r="U145" s="32"/>
      <c r="V145" s="32"/>
      <c r="W145" s="32"/>
      <c r="X145" s="32"/>
    </row>
    <row r="146" spans="1:24" ht="27">
      <c r="A146" s="34" t="s">
        <v>49</v>
      </c>
      <c r="B146" s="35">
        <v>42040</v>
      </c>
      <c r="C146" s="35">
        <v>42051</v>
      </c>
      <c r="D146" s="35">
        <v>42051</v>
      </c>
      <c r="E146" s="52"/>
      <c r="F146" s="36">
        <v>26</v>
      </c>
      <c r="G146" s="65" t="s">
        <v>278</v>
      </c>
      <c r="H146" s="36" t="s">
        <v>24</v>
      </c>
      <c r="I146" s="50">
        <v>150</v>
      </c>
      <c r="J146" s="38">
        <v>150</v>
      </c>
      <c r="K146" s="38" t="s">
        <v>151</v>
      </c>
      <c r="L146" s="78">
        <v>67.6</v>
      </c>
      <c r="M146" s="58">
        <f t="shared" si="7"/>
        <v>10140</v>
      </c>
      <c r="N146" s="34"/>
      <c r="O146" s="79"/>
      <c r="P146" s="56" t="s">
        <v>44</v>
      </c>
      <c r="Q146" s="41" t="s">
        <v>196</v>
      </c>
      <c r="R146" s="42">
        <v>42033</v>
      </c>
      <c r="S146" s="42" t="s">
        <v>182</v>
      </c>
      <c r="T146" s="43" t="s">
        <v>183</v>
      </c>
      <c r="U146" s="32"/>
      <c r="V146" s="32"/>
      <c r="W146" s="32"/>
      <c r="X146" s="32"/>
    </row>
    <row r="147" spans="1:24" ht="45">
      <c r="A147" s="34" t="s">
        <v>49</v>
      </c>
      <c r="B147" s="35">
        <v>42040</v>
      </c>
      <c r="C147" s="35">
        <v>42051</v>
      </c>
      <c r="D147" s="35">
        <v>42051</v>
      </c>
      <c r="E147" s="52"/>
      <c r="F147" s="36">
        <v>95</v>
      </c>
      <c r="G147" s="64" t="s">
        <v>122</v>
      </c>
      <c r="H147" s="36" t="s">
        <v>24</v>
      </c>
      <c r="I147" s="50">
        <v>25</v>
      </c>
      <c r="J147" s="38">
        <v>25</v>
      </c>
      <c r="K147" s="38" t="s">
        <v>151</v>
      </c>
      <c r="L147" s="78">
        <v>848.3</v>
      </c>
      <c r="M147" s="58">
        <f t="shared" si="7"/>
        <v>21207.5</v>
      </c>
      <c r="N147" s="34"/>
      <c r="O147" s="79"/>
      <c r="P147" s="56" t="s">
        <v>44</v>
      </c>
      <c r="Q147" s="41" t="s">
        <v>196</v>
      </c>
      <c r="R147" s="42">
        <v>42033</v>
      </c>
      <c r="S147" s="42" t="s">
        <v>182</v>
      </c>
      <c r="T147" s="43" t="s">
        <v>183</v>
      </c>
      <c r="U147" s="32"/>
      <c r="V147" s="32"/>
      <c r="W147" s="32"/>
      <c r="X147" s="32"/>
    </row>
    <row r="148" spans="1:24" ht="18">
      <c r="A148" s="34" t="s">
        <v>49</v>
      </c>
      <c r="B148" s="35">
        <v>42040</v>
      </c>
      <c r="C148" s="35">
        <v>42051</v>
      </c>
      <c r="D148" s="35">
        <v>42051</v>
      </c>
      <c r="E148" s="52"/>
      <c r="F148" s="36">
        <v>226</v>
      </c>
      <c r="G148" s="64" t="s">
        <v>279</v>
      </c>
      <c r="H148" s="36" t="s">
        <v>24</v>
      </c>
      <c r="I148" s="50">
        <v>15</v>
      </c>
      <c r="J148" s="38">
        <v>15</v>
      </c>
      <c r="K148" s="38" t="s">
        <v>151</v>
      </c>
      <c r="L148" s="78">
        <v>461.43</v>
      </c>
      <c r="M148" s="58">
        <f t="shared" si="7"/>
        <v>6921.45</v>
      </c>
      <c r="N148" s="34"/>
      <c r="O148" s="79"/>
      <c r="P148" s="56" t="s">
        <v>44</v>
      </c>
      <c r="Q148" s="41" t="s">
        <v>196</v>
      </c>
      <c r="R148" s="42">
        <v>42033</v>
      </c>
      <c r="S148" s="42" t="s">
        <v>182</v>
      </c>
      <c r="T148" s="43" t="s">
        <v>183</v>
      </c>
      <c r="U148" s="32"/>
      <c r="V148" s="32"/>
      <c r="W148" s="32"/>
      <c r="X148" s="32"/>
    </row>
    <row r="149" spans="1:24" ht="45">
      <c r="A149" s="34" t="s">
        <v>49</v>
      </c>
      <c r="B149" s="35">
        <v>42040</v>
      </c>
      <c r="C149" s="35">
        <v>42051</v>
      </c>
      <c r="D149" s="35">
        <v>42051</v>
      </c>
      <c r="E149" s="52" t="s">
        <v>177</v>
      </c>
      <c r="F149" s="36">
        <v>301</v>
      </c>
      <c r="G149" s="65" t="s">
        <v>280</v>
      </c>
      <c r="H149" s="36" t="s">
        <v>24</v>
      </c>
      <c r="I149" s="50">
        <v>576</v>
      </c>
      <c r="J149" s="38">
        <v>36</v>
      </c>
      <c r="K149" s="38" t="s">
        <v>151</v>
      </c>
      <c r="L149" s="78">
        <v>38.33</v>
      </c>
      <c r="M149" s="58">
        <f t="shared" si="7"/>
        <v>1379.8799999999999</v>
      </c>
      <c r="N149" s="34"/>
      <c r="O149" s="79"/>
      <c r="P149" s="56" t="s">
        <v>44</v>
      </c>
      <c r="Q149" s="41" t="s">
        <v>196</v>
      </c>
      <c r="R149" s="42">
        <v>42033</v>
      </c>
      <c r="S149" s="42" t="s">
        <v>182</v>
      </c>
      <c r="T149" s="43" t="s">
        <v>183</v>
      </c>
      <c r="U149" s="32"/>
      <c r="V149" s="32"/>
      <c r="W149" s="32"/>
      <c r="X149" s="32"/>
    </row>
    <row r="150" spans="1:24" ht="27">
      <c r="A150" s="34" t="s">
        <v>49</v>
      </c>
      <c r="B150" s="35">
        <v>42040</v>
      </c>
      <c r="C150" s="35">
        <v>42051</v>
      </c>
      <c r="D150" s="35">
        <v>42051</v>
      </c>
      <c r="E150" s="52"/>
      <c r="F150" s="36">
        <v>303</v>
      </c>
      <c r="G150" s="53" t="s">
        <v>281</v>
      </c>
      <c r="H150" s="36" t="s">
        <v>24</v>
      </c>
      <c r="I150" s="50">
        <v>780</v>
      </c>
      <c r="J150" s="38">
        <v>780</v>
      </c>
      <c r="K150" s="38" t="s">
        <v>151</v>
      </c>
      <c r="L150" s="78">
        <v>34.19</v>
      </c>
      <c r="M150" s="58">
        <f t="shared" si="7"/>
        <v>26668.199999999997</v>
      </c>
      <c r="N150" s="34"/>
      <c r="O150" s="79"/>
      <c r="P150" s="56" t="s">
        <v>44</v>
      </c>
      <c r="Q150" s="41" t="s">
        <v>196</v>
      </c>
      <c r="R150" s="42">
        <v>42033</v>
      </c>
      <c r="S150" s="42" t="s">
        <v>182</v>
      </c>
      <c r="T150" s="43" t="s">
        <v>183</v>
      </c>
      <c r="U150" s="32"/>
      <c r="V150" s="32"/>
      <c r="W150" s="32"/>
      <c r="X150" s="32"/>
    </row>
    <row r="151" spans="1:24" ht="27">
      <c r="A151" s="34" t="s">
        <v>49</v>
      </c>
      <c r="B151" s="35">
        <v>42040</v>
      </c>
      <c r="C151" s="35">
        <v>42051</v>
      </c>
      <c r="D151" s="35">
        <v>42051</v>
      </c>
      <c r="E151" s="52"/>
      <c r="F151" s="59">
        <v>307</v>
      </c>
      <c r="G151" s="37" t="s">
        <v>282</v>
      </c>
      <c r="H151" s="36" t="s">
        <v>24</v>
      </c>
      <c r="I151" s="59">
        <v>48</v>
      </c>
      <c r="J151" s="38">
        <v>48</v>
      </c>
      <c r="K151" s="38" t="s">
        <v>151</v>
      </c>
      <c r="L151" s="78">
        <v>50.31</v>
      </c>
      <c r="M151" s="58">
        <f t="shared" si="7"/>
        <v>2414.88</v>
      </c>
      <c r="N151" s="34"/>
      <c r="O151" s="79"/>
      <c r="P151" s="56" t="s">
        <v>44</v>
      </c>
      <c r="Q151" s="41" t="s">
        <v>196</v>
      </c>
      <c r="R151" s="42">
        <v>42033</v>
      </c>
      <c r="S151" s="42" t="s">
        <v>182</v>
      </c>
      <c r="T151" s="43" t="s">
        <v>183</v>
      </c>
      <c r="U151" s="32"/>
      <c r="V151" s="32"/>
      <c r="W151" s="32"/>
      <c r="X151" s="32"/>
    </row>
    <row r="152" spans="1:24" ht="36">
      <c r="A152" s="34" t="s">
        <v>49</v>
      </c>
      <c r="B152" s="35">
        <v>42040</v>
      </c>
      <c r="C152" s="35">
        <v>42051</v>
      </c>
      <c r="D152" s="35"/>
      <c r="E152" s="52" t="s">
        <v>136</v>
      </c>
      <c r="F152" s="36">
        <v>321</v>
      </c>
      <c r="G152" s="53" t="s">
        <v>283</v>
      </c>
      <c r="H152" s="36" t="s">
        <v>24</v>
      </c>
      <c r="I152" s="50">
        <v>84</v>
      </c>
      <c r="J152" s="38"/>
      <c r="K152" s="38"/>
      <c r="L152" s="78">
        <v>68.04</v>
      </c>
      <c r="M152" s="58">
        <f t="shared" si="7"/>
        <v>0</v>
      </c>
      <c r="N152" s="34"/>
      <c r="O152" s="79"/>
      <c r="P152" s="56" t="s">
        <v>44</v>
      </c>
      <c r="Q152" s="41" t="s">
        <v>196</v>
      </c>
      <c r="R152" s="42">
        <v>42033</v>
      </c>
      <c r="S152" s="42" t="s">
        <v>182</v>
      </c>
      <c r="T152" s="43" t="s">
        <v>183</v>
      </c>
      <c r="U152" s="32"/>
      <c r="V152" s="32"/>
      <c r="W152" s="32"/>
      <c r="X152" s="32"/>
    </row>
    <row r="153" spans="1:24" ht="27">
      <c r="A153" s="34" t="s">
        <v>49</v>
      </c>
      <c r="B153" s="35">
        <v>42040</v>
      </c>
      <c r="C153" s="35">
        <v>42051</v>
      </c>
      <c r="D153" s="35">
        <v>42051</v>
      </c>
      <c r="E153" s="52"/>
      <c r="F153" s="36">
        <v>332</v>
      </c>
      <c r="G153" s="53" t="s">
        <v>284</v>
      </c>
      <c r="H153" s="36" t="s">
        <v>24</v>
      </c>
      <c r="I153" s="50">
        <v>36</v>
      </c>
      <c r="J153" s="38">
        <v>36</v>
      </c>
      <c r="K153" s="38" t="s">
        <v>151</v>
      </c>
      <c r="L153" s="78">
        <v>31.15</v>
      </c>
      <c r="M153" s="58">
        <f t="shared" si="7"/>
        <v>1121.3999999999999</v>
      </c>
      <c r="N153" s="34"/>
      <c r="O153" s="79"/>
      <c r="P153" s="56" t="s">
        <v>44</v>
      </c>
      <c r="Q153" s="41" t="s">
        <v>196</v>
      </c>
      <c r="R153" s="42">
        <v>42033</v>
      </c>
      <c r="S153" s="42" t="s">
        <v>182</v>
      </c>
      <c r="T153" s="43" t="s">
        <v>183</v>
      </c>
      <c r="U153" s="32"/>
      <c r="V153" s="32"/>
      <c r="W153" s="32"/>
      <c r="X153" s="32"/>
    </row>
    <row r="154" spans="1:24" ht="27">
      <c r="A154" s="34" t="s">
        <v>49</v>
      </c>
      <c r="B154" s="35">
        <v>42040</v>
      </c>
      <c r="C154" s="35">
        <v>42051</v>
      </c>
      <c r="D154" s="35">
        <v>42051</v>
      </c>
      <c r="E154" s="52"/>
      <c r="F154" s="36">
        <v>334</v>
      </c>
      <c r="G154" s="53" t="s">
        <v>73</v>
      </c>
      <c r="H154" s="36" t="s">
        <v>28</v>
      </c>
      <c r="I154" s="50">
        <v>120</v>
      </c>
      <c r="J154" s="38">
        <v>120</v>
      </c>
      <c r="K154" s="38" t="s">
        <v>151</v>
      </c>
      <c r="L154" s="78">
        <v>380</v>
      </c>
      <c r="M154" s="58">
        <f t="shared" si="7"/>
        <v>45600</v>
      </c>
      <c r="N154" s="47">
        <f>SUM(M143:M154)*0.16</f>
        <v>25943.8896</v>
      </c>
      <c r="O154" s="79">
        <f>SUM(M143:M154)+N154</f>
        <v>188093.1996</v>
      </c>
      <c r="P154" s="56" t="s">
        <v>44</v>
      </c>
      <c r="Q154" s="41" t="s">
        <v>196</v>
      </c>
      <c r="R154" s="42">
        <v>42033</v>
      </c>
      <c r="S154" s="42" t="s">
        <v>182</v>
      </c>
      <c r="T154" s="43" t="s">
        <v>183</v>
      </c>
      <c r="U154" s="32"/>
      <c r="V154" s="32"/>
      <c r="W154" s="32"/>
      <c r="X154" s="32"/>
    </row>
    <row r="155" spans="1:24" ht="15">
      <c r="A155" s="34"/>
      <c r="B155" s="35"/>
      <c r="C155" s="35"/>
      <c r="D155" s="35"/>
      <c r="E155" s="52"/>
      <c r="F155" s="36"/>
      <c r="G155" s="53"/>
      <c r="H155" s="36"/>
      <c r="I155" s="50"/>
      <c r="J155" s="38"/>
      <c r="K155" s="38"/>
      <c r="L155" s="78"/>
      <c r="M155" s="60"/>
      <c r="N155" s="34"/>
      <c r="O155" s="79"/>
      <c r="P155" s="56"/>
      <c r="Q155" s="66"/>
      <c r="R155" s="67"/>
      <c r="S155" s="67"/>
      <c r="T155" s="68"/>
      <c r="U155" s="32"/>
      <c r="V155" s="32"/>
      <c r="W155" s="32"/>
      <c r="X155" s="32"/>
    </row>
    <row r="156" spans="1:24" ht="27">
      <c r="A156" s="34" t="s">
        <v>51</v>
      </c>
      <c r="B156" s="35">
        <v>42040</v>
      </c>
      <c r="C156" s="35">
        <v>42051</v>
      </c>
      <c r="D156" s="35">
        <v>42051</v>
      </c>
      <c r="E156" s="52"/>
      <c r="F156" s="36">
        <v>54</v>
      </c>
      <c r="G156" s="37" t="s">
        <v>285</v>
      </c>
      <c r="H156" s="36" t="s">
        <v>28</v>
      </c>
      <c r="I156" s="44">
        <v>30</v>
      </c>
      <c r="J156" s="38">
        <v>30</v>
      </c>
      <c r="K156" s="38">
        <v>1313</v>
      </c>
      <c r="L156" s="78">
        <v>391.1</v>
      </c>
      <c r="M156" s="58">
        <f>L156*J156</f>
        <v>11733</v>
      </c>
      <c r="N156" s="34"/>
      <c r="O156" s="79"/>
      <c r="P156" s="56" t="s">
        <v>50</v>
      </c>
      <c r="Q156" s="41" t="s">
        <v>197</v>
      </c>
      <c r="R156" s="42">
        <v>42033</v>
      </c>
      <c r="S156" s="42" t="s">
        <v>182</v>
      </c>
      <c r="T156" s="43" t="s">
        <v>183</v>
      </c>
      <c r="U156" s="32"/>
      <c r="V156" s="32"/>
      <c r="W156" s="32"/>
      <c r="X156" s="32"/>
    </row>
    <row r="157" spans="1:24" ht="27">
      <c r="A157" s="34" t="s">
        <v>51</v>
      </c>
      <c r="B157" s="35">
        <v>42040</v>
      </c>
      <c r="C157" s="35">
        <v>42051</v>
      </c>
      <c r="D157" s="35">
        <v>42051</v>
      </c>
      <c r="E157" s="52"/>
      <c r="F157" s="36">
        <v>71</v>
      </c>
      <c r="G157" s="37" t="s">
        <v>286</v>
      </c>
      <c r="H157" s="36" t="s">
        <v>24</v>
      </c>
      <c r="I157" s="44">
        <v>120</v>
      </c>
      <c r="J157" s="38">
        <v>120</v>
      </c>
      <c r="K157" s="38">
        <v>1313</v>
      </c>
      <c r="L157" s="78">
        <v>94.1</v>
      </c>
      <c r="M157" s="58">
        <f>L157*J157</f>
        <v>11292</v>
      </c>
      <c r="N157" s="47">
        <f>SUM(M156:M157)*0.16</f>
        <v>3684</v>
      </c>
      <c r="O157" s="79">
        <f>SUM(M156:M157)+N157</f>
        <v>26709</v>
      </c>
      <c r="P157" s="56" t="s">
        <v>50</v>
      </c>
      <c r="Q157" s="41" t="s">
        <v>197</v>
      </c>
      <c r="R157" s="42">
        <v>42033</v>
      </c>
      <c r="S157" s="42" t="s">
        <v>182</v>
      </c>
      <c r="T157" s="43" t="s">
        <v>183</v>
      </c>
      <c r="U157" s="32"/>
      <c r="V157" s="32"/>
      <c r="W157" s="32"/>
      <c r="X157" s="32"/>
    </row>
    <row r="158" spans="1:24" ht="15">
      <c r="A158" s="34"/>
      <c r="B158" s="35"/>
      <c r="C158" s="35"/>
      <c r="D158" s="35"/>
      <c r="E158" s="52"/>
      <c r="F158" s="36"/>
      <c r="G158" s="37"/>
      <c r="H158" s="36"/>
      <c r="I158" s="44"/>
      <c r="J158" s="38"/>
      <c r="K158" s="38"/>
      <c r="L158" s="78"/>
      <c r="M158" s="60"/>
      <c r="N158" s="34"/>
      <c r="O158" s="79"/>
      <c r="P158" s="56"/>
      <c r="Q158" s="32"/>
      <c r="R158" s="32"/>
      <c r="S158" s="32"/>
      <c r="T158" s="32"/>
      <c r="U158" s="32"/>
      <c r="V158" s="32"/>
      <c r="W158" s="32"/>
      <c r="X158" s="32"/>
    </row>
    <row r="159" spans="1:24" ht="27">
      <c r="A159" s="34" t="s">
        <v>52</v>
      </c>
      <c r="B159" s="35">
        <v>42040</v>
      </c>
      <c r="C159" s="35">
        <v>42051</v>
      </c>
      <c r="D159" s="35">
        <v>42051</v>
      </c>
      <c r="E159" s="52"/>
      <c r="F159" s="36">
        <v>70</v>
      </c>
      <c r="G159" s="36" t="s">
        <v>287</v>
      </c>
      <c r="H159" s="36" t="s">
        <v>24</v>
      </c>
      <c r="I159" s="50">
        <v>1200</v>
      </c>
      <c r="J159" s="38">
        <v>1200</v>
      </c>
      <c r="K159" s="38">
        <v>94762</v>
      </c>
      <c r="L159" s="78">
        <v>6.88</v>
      </c>
      <c r="M159" s="58">
        <f>L159*J159</f>
        <v>8256</v>
      </c>
      <c r="N159" s="34"/>
      <c r="O159" s="79"/>
      <c r="P159" s="56" t="s">
        <v>162</v>
      </c>
      <c r="Q159" s="41" t="s">
        <v>198</v>
      </c>
      <c r="R159" s="42">
        <v>42033</v>
      </c>
      <c r="S159" s="42" t="s">
        <v>182</v>
      </c>
      <c r="T159" s="43" t="s">
        <v>183</v>
      </c>
      <c r="U159" s="32"/>
      <c r="V159" s="32"/>
      <c r="W159" s="32"/>
      <c r="X159" s="32"/>
    </row>
    <row r="160" spans="1:24" ht="27">
      <c r="A160" s="34" t="s">
        <v>52</v>
      </c>
      <c r="B160" s="35">
        <v>42040</v>
      </c>
      <c r="C160" s="35">
        <v>42051</v>
      </c>
      <c r="D160" s="35">
        <v>42051</v>
      </c>
      <c r="E160" s="52"/>
      <c r="F160" s="36">
        <v>98</v>
      </c>
      <c r="G160" s="55" t="s">
        <v>288</v>
      </c>
      <c r="H160" s="36" t="s">
        <v>28</v>
      </c>
      <c r="I160" s="44">
        <v>2</v>
      </c>
      <c r="J160" s="38">
        <v>2</v>
      </c>
      <c r="K160" s="38">
        <v>94762</v>
      </c>
      <c r="L160" s="78">
        <v>217.5</v>
      </c>
      <c r="M160" s="58">
        <f>L160*J160</f>
        <v>435</v>
      </c>
      <c r="N160" s="34"/>
      <c r="O160" s="79"/>
      <c r="P160" s="56" t="s">
        <v>162</v>
      </c>
      <c r="Q160" s="41" t="s">
        <v>198</v>
      </c>
      <c r="R160" s="42">
        <v>42033</v>
      </c>
      <c r="S160" s="42" t="s">
        <v>182</v>
      </c>
      <c r="T160" s="43" t="s">
        <v>183</v>
      </c>
      <c r="U160" s="32"/>
      <c r="V160" s="32"/>
      <c r="W160" s="32"/>
      <c r="X160" s="32"/>
    </row>
    <row r="161" spans="1:24" ht="27">
      <c r="A161" s="34" t="s">
        <v>52</v>
      </c>
      <c r="B161" s="35">
        <v>42040</v>
      </c>
      <c r="C161" s="35">
        <v>42051</v>
      </c>
      <c r="D161" s="35">
        <v>42051</v>
      </c>
      <c r="E161" s="52"/>
      <c r="F161" s="36">
        <v>100</v>
      </c>
      <c r="G161" s="55" t="s">
        <v>289</v>
      </c>
      <c r="H161" s="36" t="s">
        <v>28</v>
      </c>
      <c r="I161" s="44">
        <v>120</v>
      </c>
      <c r="J161" s="38">
        <v>120</v>
      </c>
      <c r="K161" s="38">
        <v>94763</v>
      </c>
      <c r="L161" s="78">
        <v>217.5</v>
      </c>
      <c r="M161" s="58">
        <f>L161*J161</f>
        <v>26100</v>
      </c>
      <c r="N161" s="34"/>
      <c r="O161" s="79"/>
      <c r="P161" s="56" t="s">
        <v>162</v>
      </c>
      <c r="Q161" s="41" t="s">
        <v>198</v>
      </c>
      <c r="R161" s="42">
        <v>42033</v>
      </c>
      <c r="S161" s="42" t="s">
        <v>182</v>
      </c>
      <c r="T161" s="43" t="s">
        <v>183</v>
      </c>
      <c r="U161" s="32"/>
      <c r="V161" s="32"/>
      <c r="W161" s="32"/>
      <c r="X161" s="32"/>
    </row>
    <row r="162" spans="1:24" ht="45">
      <c r="A162" s="34" t="s">
        <v>52</v>
      </c>
      <c r="B162" s="35">
        <v>42040</v>
      </c>
      <c r="C162" s="35">
        <v>42051</v>
      </c>
      <c r="D162" s="35">
        <v>42051</v>
      </c>
      <c r="E162" s="52"/>
      <c r="F162" s="36">
        <v>284</v>
      </c>
      <c r="G162" s="55" t="s">
        <v>290</v>
      </c>
      <c r="H162" s="36" t="s">
        <v>24</v>
      </c>
      <c r="I162" s="44">
        <v>16</v>
      </c>
      <c r="J162" s="38">
        <v>16</v>
      </c>
      <c r="K162" s="38">
        <v>94762</v>
      </c>
      <c r="L162" s="78">
        <v>2.86</v>
      </c>
      <c r="M162" s="58">
        <f>L162*J162</f>
        <v>45.76</v>
      </c>
      <c r="N162" s="47">
        <f>SUM(M159:M162)*0.16</f>
        <v>5573.881600000001</v>
      </c>
      <c r="O162" s="79">
        <f>SUM(M159:M162)+N162</f>
        <v>40410.6416</v>
      </c>
      <c r="P162" s="56" t="s">
        <v>162</v>
      </c>
      <c r="Q162" s="41" t="s">
        <v>198</v>
      </c>
      <c r="R162" s="42">
        <v>42033</v>
      </c>
      <c r="S162" s="42" t="s">
        <v>182</v>
      </c>
      <c r="T162" s="43" t="s">
        <v>183</v>
      </c>
      <c r="U162" s="32"/>
      <c r="V162" s="32"/>
      <c r="W162" s="32"/>
      <c r="X162" s="32"/>
    </row>
    <row r="163" spans="1:24" ht="15">
      <c r="A163" s="34"/>
      <c r="B163" s="35"/>
      <c r="C163" s="35"/>
      <c r="D163" s="35"/>
      <c r="E163" s="52"/>
      <c r="F163" s="36"/>
      <c r="G163" s="55"/>
      <c r="H163" s="36"/>
      <c r="I163" s="44"/>
      <c r="J163" s="38"/>
      <c r="K163" s="38"/>
      <c r="L163" s="78"/>
      <c r="M163" s="60"/>
      <c r="N163" s="34"/>
      <c r="O163" s="79"/>
      <c r="P163" s="56"/>
      <c r="Q163" s="32"/>
      <c r="R163" s="32"/>
      <c r="S163" s="32"/>
      <c r="T163" s="32"/>
      <c r="U163" s="32"/>
      <c r="V163" s="32"/>
      <c r="W163" s="32"/>
      <c r="X163" s="32"/>
    </row>
    <row r="164" spans="1:24" ht="36">
      <c r="A164" s="34" t="s">
        <v>53</v>
      </c>
      <c r="B164" s="35">
        <v>42040</v>
      </c>
      <c r="C164" s="35">
        <v>42051</v>
      </c>
      <c r="D164" s="35">
        <v>42051</v>
      </c>
      <c r="E164" s="52"/>
      <c r="F164" s="36">
        <v>39</v>
      </c>
      <c r="G164" s="53" t="s">
        <v>291</v>
      </c>
      <c r="H164" s="36" t="s">
        <v>28</v>
      </c>
      <c r="I164" s="50">
        <v>30</v>
      </c>
      <c r="J164" s="38">
        <v>30</v>
      </c>
      <c r="K164" s="38">
        <v>5871</v>
      </c>
      <c r="L164" s="78">
        <v>2130</v>
      </c>
      <c r="M164" s="58">
        <f>L164*J164</f>
        <v>63900</v>
      </c>
      <c r="N164" s="34">
        <f>+M164*0.16</f>
        <v>10224</v>
      </c>
      <c r="O164" s="79">
        <f>M164+N164</f>
        <v>74124</v>
      </c>
      <c r="P164" s="56" t="s">
        <v>163</v>
      </c>
      <c r="Q164" s="41" t="s">
        <v>199</v>
      </c>
      <c r="R164" s="42">
        <v>42033</v>
      </c>
      <c r="S164" s="42" t="s">
        <v>182</v>
      </c>
      <c r="T164" s="43" t="s">
        <v>183</v>
      </c>
      <c r="U164" s="32"/>
      <c r="V164" s="32"/>
      <c r="W164" s="32"/>
      <c r="X164" s="32"/>
    </row>
    <row r="165" spans="1:24" ht="15">
      <c r="A165" s="34"/>
      <c r="B165" s="35"/>
      <c r="C165" s="35"/>
      <c r="D165" s="35"/>
      <c r="E165" s="52"/>
      <c r="F165" s="36"/>
      <c r="G165" s="53"/>
      <c r="H165" s="36"/>
      <c r="I165" s="50"/>
      <c r="J165" s="38"/>
      <c r="K165" s="38"/>
      <c r="L165" s="78"/>
      <c r="M165" s="60"/>
      <c r="N165" s="34"/>
      <c r="O165" s="79"/>
      <c r="P165" s="56"/>
      <c r="Q165" s="32"/>
      <c r="R165" s="32"/>
      <c r="S165" s="32"/>
      <c r="T165" s="32"/>
      <c r="U165" s="32"/>
      <c r="V165" s="32"/>
      <c r="W165" s="32"/>
      <c r="X165" s="32"/>
    </row>
    <row r="166" spans="1:24" ht="18">
      <c r="A166" s="34" t="s">
        <v>54</v>
      </c>
      <c r="B166" s="35">
        <v>42040</v>
      </c>
      <c r="C166" s="35">
        <v>42051</v>
      </c>
      <c r="D166" s="35">
        <v>42048</v>
      </c>
      <c r="E166" s="52"/>
      <c r="F166" s="36">
        <v>335</v>
      </c>
      <c r="G166" s="53" t="s">
        <v>292</v>
      </c>
      <c r="H166" s="36" t="s">
        <v>27</v>
      </c>
      <c r="I166" s="44">
        <v>108</v>
      </c>
      <c r="J166" s="38">
        <v>108</v>
      </c>
      <c r="K166" s="38">
        <v>55026</v>
      </c>
      <c r="L166" s="78">
        <v>142</v>
      </c>
      <c r="M166" s="58">
        <f>L166*J166</f>
        <v>15336</v>
      </c>
      <c r="N166" s="34">
        <f>+M166*0.16</f>
        <v>2453.76</v>
      </c>
      <c r="O166" s="79">
        <f>M166+N166</f>
        <v>17789.760000000002</v>
      </c>
      <c r="P166" s="56" t="s">
        <v>86</v>
      </c>
      <c r="Q166" s="69" t="s">
        <v>200</v>
      </c>
      <c r="R166" s="32"/>
      <c r="S166" s="32"/>
      <c r="T166" s="43" t="s">
        <v>183</v>
      </c>
      <c r="U166" s="32"/>
      <c r="V166" s="32"/>
      <c r="W166" s="32"/>
      <c r="X166" s="32"/>
    </row>
    <row r="167" spans="1:24" ht="15">
      <c r="A167" s="34"/>
      <c r="B167" s="35"/>
      <c r="C167" s="35"/>
      <c r="D167" s="35"/>
      <c r="E167" s="52"/>
      <c r="F167" s="36"/>
      <c r="G167" s="53"/>
      <c r="H167" s="36"/>
      <c r="I167" s="44"/>
      <c r="J167" s="38"/>
      <c r="K167" s="38"/>
      <c r="L167" s="78"/>
      <c r="M167" s="60"/>
      <c r="N167" s="34"/>
      <c r="O167" s="79"/>
      <c r="P167" s="56"/>
      <c r="Q167" s="32"/>
      <c r="R167" s="32"/>
      <c r="S167" s="32"/>
      <c r="T167" s="32"/>
      <c r="U167" s="32"/>
      <c r="V167" s="32"/>
      <c r="W167" s="32"/>
      <c r="X167" s="32"/>
    </row>
    <row r="168" spans="1:24" ht="45">
      <c r="A168" s="34" t="s">
        <v>55</v>
      </c>
      <c r="B168" s="35">
        <v>42040</v>
      </c>
      <c r="C168" s="35">
        <v>42051</v>
      </c>
      <c r="D168" s="35">
        <v>42048</v>
      </c>
      <c r="E168" s="52"/>
      <c r="F168" s="36">
        <v>93</v>
      </c>
      <c r="G168" s="53" t="s">
        <v>68</v>
      </c>
      <c r="H168" s="36" t="s">
        <v>24</v>
      </c>
      <c r="I168" s="55">
        <v>15</v>
      </c>
      <c r="J168" s="38">
        <v>15</v>
      </c>
      <c r="K168" s="38">
        <v>2899</v>
      </c>
      <c r="L168" s="78">
        <v>16</v>
      </c>
      <c r="M168" s="58">
        <f>L168*J168</f>
        <v>240</v>
      </c>
      <c r="N168" s="34"/>
      <c r="O168" s="79"/>
      <c r="P168" s="56" t="s">
        <v>164</v>
      </c>
      <c r="Q168" s="32" t="s">
        <v>200</v>
      </c>
      <c r="R168" s="32"/>
      <c r="S168" s="32"/>
      <c r="T168" s="43" t="s">
        <v>183</v>
      </c>
      <c r="U168" s="32"/>
      <c r="V168" s="32"/>
      <c r="W168" s="32"/>
      <c r="X168" s="32"/>
    </row>
    <row r="169" spans="1:24" ht="27">
      <c r="A169" s="34" t="s">
        <v>55</v>
      </c>
      <c r="B169" s="35">
        <v>42040</v>
      </c>
      <c r="C169" s="35">
        <v>42051</v>
      </c>
      <c r="D169" s="35">
        <v>42048</v>
      </c>
      <c r="E169" s="52"/>
      <c r="F169" s="36">
        <v>229</v>
      </c>
      <c r="G169" s="37" t="s">
        <v>293</v>
      </c>
      <c r="H169" s="36" t="s">
        <v>24</v>
      </c>
      <c r="I169" s="55">
        <v>120</v>
      </c>
      <c r="J169" s="38">
        <v>120</v>
      </c>
      <c r="K169" s="38">
        <v>2899</v>
      </c>
      <c r="L169" s="78">
        <v>25.3</v>
      </c>
      <c r="M169" s="58">
        <f>L169*J169</f>
        <v>3036</v>
      </c>
      <c r="N169" s="34"/>
      <c r="O169" s="79"/>
      <c r="P169" s="56" t="s">
        <v>164</v>
      </c>
      <c r="Q169" s="32" t="s">
        <v>200</v>
      </c>
      <c r="R169" s="32"/>
      <c r="S169" s="32"/>
      <c r="T169" s="43" t="s">
        <v>183</v>
      </c>
      <c r="U169" s="32"/>
      <c r="V169" s="32"/>
      <c r="W169" s="32"/>
      <c r="X169" s="32"/>
    </row>
    <row r="170" spans="1:24" ht="18">
      <c r="A170" s="34" t="s">
        <v>55</v>
      </c>
      <c r="B170" s="35">
        <v>42040</v>
      </c>
      <c r="C170" s="35">
        <v>42051</v>
      </c>
      <c r="D170" s="35">
        <v>42048</v>
      </c>
      <c r="E170" s="52"/>
      <c r="F170" s="36">
        <v>234</v>
      </c>
      <c r="G170" s="37" t="s">
        <v>294</v>
      </c>
      <c r="H170" s="36" t="s">
        <v>24</v>
      </c>
      <c r="I170" s="55">
        <v>30</v>
      </c>
      <c r="J170" s="38">
        <v>30</v>
      </c>
      <c r="K170" s="38">
        <v>2899</v>
      </c>
      <c r="L170" s="78">
        <v>130</v>
      </c>
      <c r="M170" s="58">
        <f>L170*J170</f>
        <v>3900</v>
      </c>
      <c r="N170" s="34"/>
      <c r="O170" s="79"/>
      <c r="P170" s="56" t="s">
        <v>164</v>
      </c>
      <c r="Q170" s="32" t="s">
        <v>200</v>
      </c>
      <c r="R170" s="32"/>
      <c r="S170" s="32"/>
      <c r="T170" s="43" t="s">
        <v>183</v>
      </c>
      <c r="U170" s="32"/>
      <c r="V170" s="32"/>
      <c r="W170" s="32"/>
      <c r="X170" s="32"/>
    </row>
    <row r="171" spans="1:24" ht="18">
      <c r="A171" s="34" t="s">
        <v>55</v>
      </c>
      <c r="B171" s="35">
        <v>42040</v>
      </c>
      <c r="C171" s="35">
        <v>42051</v>
      </c>
      <c r="D171" s="35">
        <v>42048</v>
      </c>
      <c r="E171" s="52"/>
      <c r="F171" s="36">
        <v>235</v>
      </c>
      <c r="G171" s="37" t="s">
        <v>295</v>
      </c>
      <c r="H171" s="55" t="s">
        <v>137</v>
      </c>
      <c r="I171" s="70">
        <v>12</v>
      </c>
      <c r="J171" s="38">
        <v>12</v>
      </c>
      <c r="K171" s="38">
        <v>2899</v>
      </c>
      <c r="L171" s="78">
        <v>130</v>
      </c>
      <c r="M171" s="58">
        <f>L171*J171</f>
        <v>1560</v>
      </c>
      <c r="N171" s="34"/>
      <c r="O171" s="79"/>
      <c r="P171" s="56" t="s">
        <v>164</v>
      </c>
      <c r="Q171" s="32" t="s">
        <v>200</v>
      </c>
      <c r="R171" s="32"/>
      <c r="S171" s="32"/>
      <c r="T171" s="43" t="s">
        <v>183</v>
      </c>
      <c r="U171" s="32"/>
      <c r="V171" s="32"/>
      <c r="W171" s="32"/>
      <c r="X171" s="32"/>
    </row>
    <row r="172" spans="1:24" ht="18">
      <c r="A172" s="34" t="s">
        <v>55</v>
      </c>
      <c r="B172" s="35">
        <v>42040</v>
      </c>
      <c r="C172" s="35">
        <v>42051</v>
      </c>
      <c r="D172" s="35">
        <v>42048</v>
      </c>
      <c r="E172" s="52"/>
      <c r="F172" s="36">
        <v>236</v>
      </c>
      <c r="G172" s="37" t="s">
        <v>296</v>
      </c>
      <c r="H172" s="36" t="s">
        <v>24</v>
      </c>
      <c r="I172" s="70">
        <v>54</v>
      </c>
      <c r="J172" s="38">
        <v>54</v>
      </c>
      <c r="K172" s="38">
        <v>2899</v>
      </c>
      <c r="L172" s="78">
        <v>130</v>
      </c>
      <c r="M172" s="58">
        <f>L172*J172</f>
        <v>7020</v>
      </c>
      <c r="N172" s="47">
        <f>SUM(M168:M172)*0.16</f>
        <v>2520.96</v>
      </c>
      <c r="O172" s="79">
        <f>SUM(M168:M172)+N172</f>
        <v>18276.96</v>
      </c>
      <c r="P172" s="56" t="s">
        <v>164</v>
      </c>
      <c r="Q172" s="32" t="s">
        <v>200</v>
      </c>
      <c r="R172" s="32"/>
      <c r="S172" s="32"/>
      <c r="T172" s="43" t="s">
        <v>183</v>
      </c>
      <c r="U172" s="32"/>
      <c r="V172" s="32"/>
      <c r="W172" s="32"/>
      <c r="X172" s="32"/>
    </row>
    <row r="173" spans="1:24" ht="15">
      <c r="A173" s="34"/>
      <c r="B173" s="35"/>
      <c r="C173" s="35"/>
      <c r="D173" s="35"/>
      <c r="E173" s="52"/>
      <c r="F173" s="36"/>
      <c r="G173" s="37"/>
      <c r="H173" s="36"/>
      <c r="I173" s="70"/>
      <c r="J173" s="38"/>
      <c r="K173" s="38"/>
      <c r="L173" s="78"/>
      <c r="M173" s="60"/>
      <c r="N173" s="34"/>
      <c r="O173" s="79"/>
      <c r="P173" s="56"/>
      <c r="Q173" s="32"/>
      <c r="R173" s="32"/>
      <c r="S173" s="32"/>
      <c r="T173" s="32"/>
      <c r="U173" s="32"/>
      <c r="V173" s="32"/>
      <c r="W173" s="32"/>
      <c r="X173" s="32"/>
    </row>
    <row r="174" spans="1:24" ht="36">
      <c r="A174" s="34" t="s">
        <v>56</v>
      </c>
      <c r="B174" s="35">
        <v>42040</v>
      </c>
      <c r="C174" s="35">
        <v>42051</v>
      </c>
      <c r="D174" s="35">
        <v>42051</v>
      </c>
      <c r="E174" s="52"/>
      <c r="F174" s="36">
        <v>173</v>
      </c>
      <c r="G174" s="37" t="s">
        <v>123</v>
      </c>
      <c r="H174" s="36" t="s">
        <v>24</v>
      </c>
      <c r="I174" s="55">
        <v>30</v>
      </c>
      <c r="J174" s="38">
        <v>30</v>
      </c>
      <c r="K174" s="38">
        <v>88</v>
      </c>
      <c r="L174" s="78">
        <v>267.47</v>
      </c>
      <c r="M174" s="58">
        <f>L174*J174</f>
        <v>8024.1</v>
      </c>
      <c r="N174" s="34">
        <f>+M174*0.16</f>
        <v>1283.856</v>
      </c>
      <c r="O174" s="79">
        <f>M174+N174</f>
        <v>9307.956</v>
      </c>
      <c r="P174" s="56" t="s">
        <v>165</v>
      </c>
      <c r="Q174" s="32" t="s">
        <v>200</v>
      </c>
      <c r="R174" s="32"/>
      <c r="S174" s="32"/>
      <c r="T174" s="43" t="s">
        <v>183</v>
      </c>
      <c r="U174" s="32"/>
      <c r="V174" s="32"/>
      <c r="W174" s="32"/>
      <c r="X174" s="32"/>
    </row>
    <row r="175" spans="1:24" ht="15">
      <c r="A175" s="34"/>
      <c r="B175" s="35"/>
      <c r="C175" s="35"/>
      <c r="D175" s="35"/>
      <c r="E175" s="52"/>
      <c r="F175" s="36"/>
      <c r="G175" s="37"/>
      <c r="H175" s="36"/>
      <c r="I175" s="55"/>
      <c r="J175" s="38"/>
      <c r="K175" s="38"/>
      <c r="L175" s="78"/>
      <c r="M175" s="60"/>
      <c r="N175" s="34"/>
      <c r="O175" s="79"/>
      <c r="P175" s="56"/>
      <c r="Q175" s="32"/>
      <c r="R175" s="32"/>
      <c r="S175" s="32"/>
      <c r="T175" s="32"/>
      <c r="U175" s="32"/>
      <c r="V175" s="32"/>
      <c r="W175" s="32"/>
      <c r="X175" s="32"/>
    </row>
    <row r="176" spans="1:24" ht="63">
      <c r="A176" s="34" t="s">
        <v>57</v>
      </c>
      <c r="B176" s="35">
        <v>42040</v>
      </c>
      <c r="C176" s="35">
        <v>42051</v>
      </c>
      <c r="D176" s="35">
        <v>42048</v>
      </c>
      <c r="E176" s="52"/>
      <c r="F176" s="36">
        <v>181</v>
      </c>
      <c r="G176" s="37" t="s">
        <v>124</v>
      </c>
      <c r="H176" s="36" t="s">
        <v>27</v>
      </c>
      <c r="I176" s="55">
        <v>360</v>
      </c>
      <c r="J176" s="38">
        <v>360</v>
      </c>
      <c r="K176" s="38" t="s">
        <v>152</v>
      </c>
      <c r="L176" s="78">
        <v>69</v>
      </c>
      <c r="M176" s="58">
        <f>L176*J176</f>
        <v>24840</v>
      </c>
      <c r="N176" s="34">
        <f>+M176*0.16</f>
        <v>3974.4</v>
      </c>
      <c r="O176" s="79">
        <f>M176+N176</f>
        <v>28814.4</v>
      </c>
      <c r="P176" s="56" t="s">
        <v>166</v>
      </c>
      <c r="Q176" s="32" t="s">
        <v>201</v>
      </c>
      <c r="R176" s="42">
        <v>42033</v>
      </c>
      <c r="S176" s="42" t="s">
        <v>182</v>
      </c>
      <c r="T176" s="43" t="s">
        <v>183</v>
      </c>
      <c r="U176" s="32"/>
      <c r="V176" s="32"/>
      <c r="W176" s="32"/>
      <c r="X176" s="32"/>
    </row>
    <row r="177" spans="1:24" ht="15">
      <c r="A177" s="34"/>
      <c r="B177" s="35"/>
      <c r="C177" s="35"/>
      <c r="D177" s="35"/>
      <c r="E177" s="52"/>
      <c r="F177" s="36"/>
      <c r="G177" s="37"/>
      <c r="H177" s="36"/>
      <c r="I177" s="55"/>
      <c r="J177" s="38"/>
      <c r="K177" s="38"/>
      <c r="L177" s="78"/>
      <c r="M177" s="60"/>
      <c r="N177" s="34"/>
      <c r="O177" s="79"/>
      <c r="P177" s="56"/>
      <c r="Q177" s="32"/>
      <c r="R177" s="32"/>
      <c r="S177" s="32"/>
      <c r="T177" s="32"/>
      <c r="U177" s="32"/>
      <c r="V177" s="32"/>
      <c r="W177" s="32"/>
      <c r="X177" s="32"/>
    </row>
    <row r="178" spans="1:24" ht="81">
      <c r="A178" s="34" t="s">
        <v>58</v>
      </c>
      <c r="B178" s="35">
        <v>42040</v>
      </c>
      <c r="C178" s="35">
        <v>42051</v>
      </c>
      <c r="D178" s="35">
        <v>42051</v>
      </c>
      <c r="E178" s="52"/>
      <c r="F178" s="48">
        <v>35</v>
      </c>
      <c r="G178" s="49" t="s">
        <v>125</v>
      </c>
      <c r="H178" s="36" t="s">
        <v>30</v>
      </c>
      <c r="I178" s="55">
        <v>96</v>
      </c>
      <c r="J178" s="38">
        <v>96</v>
      </c>
      <c r="K178" s="38">
        <v>1326</v>
      </c>
      <c r="L178" s="78">
        <v>2375</v>
      </c>
      <c r="M178" s="58">
        <f>L178*J178</f>
        <v>228000</v>
      </c>
      <c r="N178" s="34">
        <f>+M178*0.16</f>
        <v>36480</v>
      </c>
      <c r="O178" s="79">
        <f>M178+N178</f>
        <v>264480</v>
      </c>
      <c r="P178" s="56" t="s">
        <v>167</v>
      </c>
      <c r="Q178" s="32" t="s">
        <v>202</v>
      </c>
      <c r="R178" s="42">
        <v>42033</v>
      </c>
      <c r="S178" s="42" t="s">
        <v>182</v>
      </c>
      <c r="T178" s="43" t="s">
        <v>183</v>
      </c>
      <c r="U178" s="32"/>
      <c r="V178" s="32"/>
      <c r="W178" s="32"/>
      <c r="X178" s="32"/>
    </row>
    <row r="179" spans="1:24" ht="15">
      <c r="A179" s="34"/>
      <c r="B179" s="35"/>
      <c r="C179" s="35"/>
      <c r="D179" s="35"/>
      <c r="E179" s="52"/>
      <c r="F179" s="48"/>
      <c r="G179" s="49"/>
      <c r="H179" s="36"/>
      <c r="I179" s="55"/>
      <c r="J179" s="38"/>
      <c r="K179" s="38"/>
      <c r="L179" s="78"/>
      <c r="M179" s="60"/>
      <c r="N179" s="34"/>
      <c r="O179" s="79"/>
      <c r="P179" s="56"/>
      <c r="Q179" s="32"/>
      <c r="R179" s="32"/>
      <c r="S179" s="32"/>
      <c r="T179" s="32"/>
      <c r="U179" s="32"/>
      <c r="V179" s="32"/>
      <c r="W179" s="32"/>
      <c r="X179" s="32"/>
    </row>
    <row r="180" spans="1:24" ht="27">
      <c r="A180" s="34" t="s">
        <v>59</v>
      </c>
      <c r="B180" s="35">
        <v>42040</v>
      </c>
      <c r="C180" s="35">
        <v>42051</v>
      </c>
      <c r="D180" s="35">
        <v>42045</v>
      </c>
      <c r="E180" s="52"/>
      <c r="F180" s="36">
        <v>123</v>
      </c>
      <c r="G180" s="37" t="s">
        <v>126</v>
      </c>
      <c r="H180" s="36" t="s">
        <v>24</v>
      </c>
      <c r="I180" s="50">
        <v>5</v>
      </c>
      <c r="J180" s="38">
        <v>5</v>
      </c>
      <c r="K180" s="38">
        <v>288</v>
      </c>
      <c r="L180" s="78">
        <v>7300</v>
      </c>
      <c r="M180" s="58">
        <f>L180*J180</f>
        <v>36500</v>
      </c>
      <c r="N180" s="34">
        <f>+M180*0.16</f>
        <v>5840</v>
      </c>
      <c r="O180" s="79">
        <f>M180+N180</f>
        <v>42340</v>
      </c>
      <c r="P180" s="56" t="s">
        <v>168</v>
      </c>
      <c r="Q180" s="32" t="s">
        <v>203</v>
      </c>
      <c r="R180" s="42">
        <v>42033</v>
      </c>
      <c r="S180" s="42" t="s">
        <v>182</v>
      </c>
      <c r="T180" s="43" t="s">
        <v>183</v>
      </c>
      <c r="U180" s="32"/>
      <c r="V180" s="32"/>
      <c r="W180" s="32"/>
      <c r="X180" s="32"/>
    </row>
    <row r="181" spans="1:24" ht="15">
      <c r="A181" s="34"/>
      <c r="B181" s="35"/>
      <c r="C181" s="35"/>
      <c r="D181" s="35"/>
      <c r="E181" s="52"/>
      <c r="F181" s="36"/>
      <c r="G181" s="37"/>
      <c r="H181" s="36"/>
      <c r="I181" s="50"/>
      <c r="J181" s="38"/>
      <c r="K181" s="38"/>
      <c r="L181" s="78"/>
      <c r="M181" s="60"/>
      <c r="N181" s="34"/>
      <c r="O181" s="79"/>
      <c r="P181" s="56"/>
      <c r="Q181" s="32"/>
      <c r="R181" s="32"/>
      <c r="S181" s="32"/>
      <c r="T181" s="32"/>
      <c r="U181" s="32"/>
      <c r="V181" s="32"/>
      <c r="W181" s="32"/>
      <c r="X181" s="32"/>
    </row>
    <row r="182" spans="1:24" ht="27">
      <c r="A182" s="34" t="s">
        <v>60</v>
      </c>
      <c r="B182" s="35">
        <v>42040</v>
      </c>
      <c r="C182" s="35">
        <v>42051</v>
      </c>
      <c r="D182" s="35">
        <v>42051</v>
      </c>
      <c r="E182" s="52"/>
      <c r="F182" s="36">
        <v>27</v>
      </c>
      <c r="G182" s="37" t="s">
        <v>32</v>
      </c>
      <c r="H182" s="36" t="s">
        <v>24</v>
      </c>
      <c r="I182" s="50">
        <v>36</v>
      </c>
      <c r="J182" s="38">
        <v>36</v>
      </c>
      <c r="K182" s="38">
        <v>3650</v>
      </c>
      <c r="L182" s="78">
        <v>382.2</v>
      </c>
      <c r="M182" s="58">
        <f aca="true" t="shared" si="8" ref="M182:M188">L182*J182</f>
        <v>13759.199999999999</v>
      </c>
      <c r="N182" s="34"/>
      <c r="O182" s="79"/>
      <c r="P182" s="56" t="s">
        <v>169</v>
      </c>
      <c r="Q182" s="32" t="s">
        <v>204</v>
      </c>
      <c r="R182" s="42">
        <v>42033</v>
      </c>
      <c r="S182" s="42" t="s">
        <v>182</v>
      </c>
      <c r="T182" s="43" t="s">
        <v>183</v>
      </c>
      <c r="U182" s="32"/>
      <c r="V182" s="32"/>
      <c r="W182" s="32"/>
      <c r="X182" s="32"/>
    </row>
    <row r="183" spans="1:24" ht="27">
      <c r="A183" s="34" t="s">
        <v>60</v>
      </c>
      <c r="B183" s="35">
        <v>42040</v>
      </c>
      <c r="C183" s="35">
        <v>42051</v>
      </c>
      <c r="D183" s="35">
        <v>42051</v>
      </c>
      <c r="E183" s="52"/>
      <c r="F183" s="36">
        <v>28</v>
      </c>
      <c r="G183" s="37" t="s">
        <v>127</v>
      </c>
      <c r="H183" s="36" t="s">
        <v>24</v>
      </c>
      <c r="I183" s="50">
        <v>7</v>
      </c>
      <c r="J183" s="38">
        <v>7</v>
      </c>
      <c r="K183" s="38">
        <v>3650</v>
      </c>
      <c r="L183" s="78">
        <v>382.2</v>
      </c>
      <c r="M183" s="58">
        <f t="shared" si="8"/>
        <v>2675.4</v>
      </c>
      <c r="N183" s="34"/>
      <c r="O183" s="79"/>
      <c r="P183" s="56" t="s">
        <v>169</v>
      </c>
      <c r="Q183" s="32" t="s">
        <v>204</v>
      </c>
      <c r="R183" s="42">
        <v>42033</v>
      </c>
      <c r="S183" s="42" t="s">
        <v>182</v>
      </c>
      <c r="T183" s="43" t="s">
        <v>183</v>
      </c>
      <c r="U183" s="32"/>
      <c r="V183" s="32"/>
      <c r="W183" s="32"/>
      <c r="X183" s="32"/>
    </row>
    <row r="184" spans="1:24" ht="27">
      <c r="A184" s="34" t="s">
        <v>60</v>
      </c>
      <c r="B184" s="35">
        <v>42040</v>
      </c>
      <c r="C184" s="35">
        <v>42051</v>
      </c>
      <c r="D184" s="35">
        <v>42051</v>
      </c>
      <c r="E184" s="52"/>
      <c r="F184" s="36">
        <v>29</v>
      </c>
      <c r="G184" s="37" t="s">
        <v>128</v>
      </c>
      <c r="H184" s="36" t="s">
        <v>24</v>
      </c>
      <c r="I184" s="50">
        <v>36</v>
      </c>
      <c r="J184" s="38">
        <v>36</v>
      </c>
      <c r="K184" s="38">
        <v>3650</v>
      </c>
      <c r="L184" s="78">
        <v>382.2</v>
      </c>
      <c r="M184" s="58">
        <f t="shared" si="8"/>
        <v>13759.199999999999</v>
      </c>
      <c r="N184" s="34"/>
      <c r="O184" s="79"/>
      <c r="P184" s="56" t="s">
        <v>169</v>
      </c>
      <c r="Q184" s="32" t="s">
        <v>204</v>
      </c>
      <c r="R184" s="42">
        <v>42033</v>
      </c>
      <c r="S184" s="42" t="s">
        <v>182</v>
      </c>
      <c r="T184" s="43" t="s">
        <v>183</v>
      </c>
      <c r="U184" s="32"/>
      <c r="V184" s="32"/>
      <c r="W184" s="32"/>
      <c r="X184" s="32"/>
    </row>
    <row r="185" spans="1:24" ht="27">
      <c r="A185" s="34" t="s">
        <v>60</v>
      </c>
      <c r="B185" s="35">
        <v>42040</v>
      </c>
      <c r="C185" s="35">
        <v>42051</v>
      </c>
      <c r="D185" s="35">
        <v>42051</v>
      </c>
      <c r="E185" s="52"/>
      <c r="F185" s="36">
        <v>30</v>
      </c>
      <c r="G185" s="37" t="s">
        <v>129</v>
      </c>
      <c r="H185" s="36" t="s">
        <v>24</v>
      </c>
      <c r="I185" s="50">
        <v>7</v>
      </c>
      <c r="J185" s="38">
        <v>7</v>
      </c>
      <c r="K185" s="38">
        <v>3650</v>
      </c>
      <c r="L185" s="78">
        <v>382.2</v>
      </c>
      <c r="M185" s="58">
        <f t="shared" si="8"/>
        <v>2675.4</v>
      </c>
      <c r="N185" s="34"/>
      <c r="O185" s="79"/>
      <c r="P185" s="56" t="s">
        <v>169</v>
      </c>
      <c r="Q185" s="32" t="s">
        <v>204</v>
      </c>
      <c r="R185" s="42">
        <v>42033</v>
      </c>
      <c r="S185" s="42" t="s">
        <v>182</v>
      </c>
      <c r="T185" s="43" t="s">
        <v>183</v>
      </c>
      <c r="U185" s="32"/>
      <c r="V185" s="32"/>
      <c r="W185" s="32"/>
      <c r="X185" s="32"/>
    </row>
    <row r="186" spans="1:24" ht="18">
      <c r="A186" s="34" t="s">
        <v>60</v>
      </c>
      <c r="B186" s="35">
        <v>42040</v>
      </c>
      <c r="C186" s="35">
        <v>42051</v>
      </c>
      <c r="D186" s="35">
        <v>42051</v>
      </c>
      <c r="E186" s="52"/>
      <c r="F186" s="36">
        <v>83</v>
      </c>
      <c r="G186" s="37" t="s">
        <v>130</v>
      </c>
      <c r="H186" s="36" t="s">
        <v>24</v>
      </c>
      <c r="I186" s="50">
        <v>18</v>
      </c>
      <c r="J186" s="38">
        <v>18</v>
      </c>
      <c r="K186" s="38">
        <v>3650</v>
      </c>
      <c r="L186" s="78">
        <v>840</v>
      </c>
      <c r="M186" s="58">
        <f t="shared" si="8"/>
        <v>15120</v>
      </c>
      <c r="N186" s="34"/>
      <c r="O186" s="79"/>
      <c r="P186" s="56" t="s">
        <v>169</v>
      </c>
      <c r="Q186" s="32" t="s">
        <v>204</v>
      </c>
      <c r="R186" s="42">
        <v>42033</v>
      </c>
      <c r="S186" s="42" t="s">
        <v>182</v>
      </c>
      <c r="T186" s="43" t="s">
        <v>183</v>
      </c>
      <c r="U186" s="32"/>
      <c r="V186" s="32"/>
      <c r="W186" s="32"/>
      <c r="X186" s="32"/>
    </row>
    <row r="187" spans="1:24" ht="45">
      <c r="A187" s="34" t="s">
        <v>60</v>
      </c>
      <c r="B187" s="35">
        <v>42040</v>
      </c>
      <c r="C187" s="35">
        <v>42051</v>
      </c>
      <c r="D187" s="35">
        <v>42051</v>
      </c>
      <c r="E187" s="52"/>
      <c r="F187" s="36">
        <v>209</v>
      </c>
      <c r="G187" s="37" t="s">
        <v>131</v>
      </c>
      <c r="H187" s="55" t="s">
        <v>25</v>
      </c>
      <c r="I187" s="50">
        <v>42</v>
      </c>
      <c r="J187" s="38">
        <v>42</v>
      </c>
      <c r="K187" s="38">
        <v>3650</v>
      </c>
      <c r="L187" s="78">
        <v>913.52</v>
      </c>
      <c r="M187" s="58">
        <f t="shared" si="8"/>
        <v>38367.84</v>
      </c>
      <c r="N187" s="34"/>
      <c r="O187" s="79"/>
      <c r="P187" s="56" t="s">
        <v>169</v>
      </c>
      <c r="Q187" s="32" t="s">
        <v>204</v>
      </c>
      <c r="R187" s="42">
        <v>42033</v>
      </c>
      <c r="S187" s="42" t="s">
        <v>182</v>
      </c>
      <c r="T187" s="43" t="s">
        <v>183</v>
      </c>
      <c r="U187" s="32"/>
      <c r="V187" s="32"/>
      <c r="W187" s="32"/>
      <c r="X187" s="32"/>
    </row>
    <row r="188" spans="1:24" ht="18">
      <c r="A188" s="34" t="s">
        <v>60</v>
      </c>
      <c r="B188" s="35">
        <v>42040</v>
      </c>
      <c r="C188" s="35">
        <v>42051</v>
      </c>
      <c r="D188" s="35">
        <v>42051</v>
      </c>
      <c r="E188" s="52"/>
      <c r="F188" s="36">
        <v>228</v>
      </c>
      <c r="G188" s="37" t="s">
        <v>132</v>
      </c>
      <c r="H188" s="36" t="s">
        <v>24</v>
      </c>
      <c r="I188" s="50">
        <v>1</v>
      </c>
      <c r="J188" s="38">
        <v>1</v>
      </c>
      <c r="K188" s="38">
        <v>3650</v>
      </c>
      <c r="L188" s="78">
        <v>21297.92</v>
      </c>
      <c r="M188" s="58">
        <f t="shared" si="8"/>
        <v>21297.92</v>
      </c>
      <c r="N188" s="47">
        <f>SUM(M182:M188)*0.16</f>
        <v>17224.793599999997</v>
      </c>
      <c r="O188" s="79">
        <f>SUM(M182:M188)+N188</f>
        <v>124879.7536</v>
      </c>
      <c r="P188" s="56" t="s">
        <v>169</v>
      </c>
      <c r="Q188" s="32" t="s">
        <v>204</v>
      </c>
      <c r="R188" s="42">
        <v>42033</v>
      </c>
      <c r="S188" s="42" t="s">
        <v>182</v>
      </c>
      <c r="T188" s="43" t="s">
        <v>183</v>
      </c>
      <c r="U188" s="32"/>
      <c r="V188" s="32"/>
      <c r="W188" s="32"/>
      <c r="X188" s="32"/>
    </row>
    <row r="189" spans="1:24" ht="15">
      <c r="A189" s="34"/>
      <c r="B189" s="35"/>
      <c r="C189" s="35"/>
      <c r="D189" s="35"/>
      <c r="E189" s="52"/>
      <c r="F189" s="36"/>
      <c r="G189" s="37"/>
      <c r="H189" s="36"/>
      <c r="I189" s="50"/>
      <c r="J189" s="38"/>
      <c r="K189" s="38"/>
      <c r="L189" s="78"/>
      <c r="M189" s="60"/>
      <c r="N189" s="34"/>
      <c r="O189" s="79"/>
      <c r="P189" s="56"/>
      <c r="Q189" s="32"/>
      <c r="R189" s="32"/>
      <c r="S189" s="32"/>
      <c r="T189" s="32"/>
      <c r="U189" s="32"/>
      <c r="V189" s="32"/>
      <c r="W189" s="32"/>
      <c r="X189" s="32"/>
    </row>
    <row r="190" spans="1:24" ht="27">
      <c r="A190" s="34" t="s">
        <v>61</v>
      </c>
      <c r="B190" s="35">
        <v>42040</v>
      </c>
      <c r="C190" s="35">
        <v>42051</v>
      </c>
      <c r="D190" s="35">
        <v>42046</v>
      </c>
      <c r="E190" s="52"/>
      <c r="F190" s="36">
        <v>8</v>
      </c>
      <c r="G190" s="37" t="s">
        <v>297</v>
      </c>
      <c r="H190" s="70" t="s">
        <v>28</v>
      </c>
      <c r="I190" s="50">
        <v>120</v>
      </c>
      <c r="J190" s="38">
        <v>120</v>
      </c>
      <c r="K190" s="38">
        <v>54</v>
      </c>
      <c r="L190" s="78">
        <v>33.6</v>
      </c>
      <c r="M190" s="58">
        <f aca="true" t="shared" si="9" ref="M190:M195">L190*J190</f>
        <v>4032</v>
      </c>
      <c r="N190" s="34"/>
      <c r="O190" s="79"/>
      <c r="P190" s="56" t="s">
        <v>170</v>
      </c>
      <c r="Q190" s="32" t="s">
        <v>205</v>
      </c>
      <c r="R190" s="42">
        <v>42033</v>
      </c>
      <c r="S190" s="42" t="s">
        <v>182</v>
      </c>
      <c r="T190" s="43" t="s">
        <v>183</v>
      </c>
      <c r="U190" s="32"/>
      <c r="V190" s="32"/>
      <c r="W190" s="32"/>
      <c r="X190" s="32"/>
    </row>
    <row r="191" spans="1:24" ht="27">
      <c r="A191" s="34" t="s">
        <v>61</v>
      </c>
      <c r="B191" s="35">
        <v>42040</v>
      </c>
      <c r="C191" s="35">
        <v>42051</v>
      </c>
      <c r="D191" s="35">
        <v>42046</v>
      </c>
      <c r="E191" s="52"/>
      <c r="F191" s="36">
        <v>9</v>
      </c>
      <c r="G191" s="37" t="s">
        <v>298</v>
      </c>
      <c r="H191" s="36" t="s">
        <v>28</v>
      </c>
      <c r="I191" s="50">
        <v>120</v>
      </c>
      <c r="J191" s="38">
        <v>120</v>
      </c>
      <c r="K191" s="38">
        <v>54</v>
      </c>
      <c r="L191" s="78">
        <v>33.6</v>
      </c>
      <c r="M191" s="58">
        <f t="shared" si="9"/>
        <v>4032</v>
      </c>
      <c r="N191" s="34"/>
      <c r="O191" s="79"/>
      <c r="P191" s="56" t="s">
        <v>170</v>
      </c>
      <c r="Q191" s="32" t="s">
        <v>205</v>
      </c>
      <c r="R191" s="42">
        <v>42033</v>
      </c>
      <c r="S191" s="42" t="s">
        <v>182</v>
      </c>
      <c r="T191" s="43" t="s">
        <v>183</v>
      </c>
      <c r="U191" s="32"/>
      <c r="V191" s="32"/>
      <c r="W191" s="32"/>
      <c r="X191" s="32"/>
    </row>
    <row r="192" spans="1:24" ht="27">
      <c r="A192" s="34" t="s">
        <v>61</v>
      </c>
      <c r="B192" s="35">
        <v>42040</v>
      </c>
      <c r="C192" s="35">
        <v>42051</v>
      </c>
      <c r="D192" s="35">
        <v>42046</v>
      </c>
      <c r="E192" s="52"/>
      <c r="F192" s="36">
        <v>10</v>
      </c>
      <c r="G192" s="37" t="s">
        <v>299</v>
      </c>
      <c r="H192" s="36" t="s">
        <v>28</v>
      </c>
      <c r="I192" s="50">
        <v>60</v>
      </c>
      <c r="J192" s="38">
        <v>60</v>
      </c>
      <c r="K192" s="38">
        <v>54</v>
      </c>
      <c r="L192" s="78">
        <v>33.6</v>
      </c>
      <c r="M192" s="58">
        <f t="shared" si="9"/>
        <v>2016</v>
      </c>
      <c r="N192" s="34"/>
      <c r="O192" s="79"/>
      <c r="P192" s="56" t="s">
        <v>170</v>
      </c>
      <c r="Q192" s="32" t="s">
        <v>205</v>
      </c>
      <c r="R192" s="42">
        <v>42033</v>
      </c>
      <c r="S192" s="42" t="s">
        <v>182</v>
      </c>
      <c r="T192" s="43" t="s">
        <v>183</v>
      </c>
      <c r="U192" s="32"/>
      <c r="V192" s="32"/>
      <c r="W192" s="32"/>
      <c r="X192" s="32"/>
    </row>
    <row r="193" spans="1:24" ht="27">
      <c r="A193" s="34" t="s">
        <v>61</v>
      </c>
      <c r="B193" s="35">
        <v>42040</v>
      </c>
      <c r="C193" s="35">
        <v>42051</v>
      </c>
      <c r="D193" s="35">
        <v>42046</v>
      </c>
      <c r="E193" s="52"/>
      <c r="F193" s="36">
        <v>37</v>
      </c>
      <c r="G193" s="37" t="s">
        <v>133</v>
      </c>
      <c r="H193" s="55" t="s">
        <v>48</v>
      </c>
      <c r="I193" s="50">
        <v>25</v>
      </c>
      <c r="J193" s="38">
        <v>25</v>
      </c>
      <c r="K193" s="38">
        <v>54</v>
      </c>
      <c r="L193" s="78">
        <v>158.4</v>
      </c>
      <c r="M193" s="58">
        <f t="shared" si="9"/>
        <v>3960</v>
      </c>
      <c r="N193" s="34"/>
      <c r="O193" s="79"/>
      <c r="P193" s="56" t="s">
        <v>170</v>
      </c>
      <c r="Q193" s="32" t="s">
        <v>205</v>
      </c>
      <c r="R193" s="42">
        <v>42033</v>
      </c>
      <c r="S193" s="42" t="s">
        <v>182</v>
      </c>
      <c r="T193" s="43" t="s">
        <v>183</v>
      </c>
      <c r="U193" s="32"/>
      <c r="V193" s="32"/>
      <c r="W193" s="32"/>
      <c r="X193" s="32"/>
    </row>
    <row r="194" spans="1:24" ht="45">
      <c r="A194" s="34" t="s">
        <v>61</v>
      </c>
      <c r="B194" s="35">
        <v>42040</v>
      </c>
      <c r="C194" s="35">
        <v>42051</v>
      </c>
      <c r="D194" s="63" t="s">
        <v>135</v>
      </c>
      <c r="E194" s="52"/>
      <c r="F194" s="36">
        <v>206</v>
      </c>
      <c r="G194" s="37" t="s">
        <v>70</v>
      </c>
      <c r="H194" s="36" t="s">
        <v>28</v>
      </c>
      <c r="I194" s="50">
        <v>96</v>
      </c>
      <c r="J194" s="38">
        <v>96</v>
      </c>
      <c r="K194" s="38">
        <v>54</v>
      </c>
      <c r="L194" s="78">
        <v>155.64</v>
      </c>
      <c r="M194" s="58">
        <f t="shared" si="9"/>
        <v>14941.439999999999</v>
      </c>
      <c r="N194" s="34"/>
      <c r="O194" s="79"/>
      <c r="P194" s="56" t="s">
        <v>170</v>
      </c>
      <c r="Q194" s="32" t="s">
        <v>205</v>
      </c>
      <c r="R194" s="42">
        <v>42033</v>
      </c>
      <c r="S194" s="42" t="s">
        <v>182</v>
      </c>
      <c r="T194" s="43" t="s">
        <v>183</v>
      </c>
      <c r="U194" s="32"/>
      <c r="V194" s="32"/>
      <c r="W194" s="32"/>
      <c r="X194" s="32"/>
    </row>
    <row r="195" spans="1:24" ht="36">
      <c r="A195" s="34" t="s">
        <v>61</v>
      </c>
      <c r="B195" s="35">
        <v>42040</v>
      </c>
      <c r="C195" s="35">
        <v>42051</v>
      </c>
      <c r="D195" s="35">
        <v>42046</v>
      </c>
      <c r="E195" s="52"/>
      <c r="F195" s="36">
        <v>207</v>
      </c>
      <c r="G195" s="37" t="s">
        <v>300</v>
      </c>
      <c r="H195" s="36" t="s">
        <v>28</v>
      </c>
      <c r="I195" s="50">
        <v>200</v>
      </c>
      <c r="J195" s="38">
        <v>200</v>
      </c>
      <c r="K195" s="38">
        <v>54</v>
      </c>
      <c r="L195" s="78">
        <v>98.28</v>
      </c>
      <c r="M195" s="58">
        <f t="shared" si="9"/>
        <v>19656</v>
      </c>
      <c r="N195" s="47">
        <f>SUM(M190:M195)*0.16</f>
        <v>7781.990400000001</v>
      </c>
      <c r="O195" s="79">
        <f>SUM(M190:M195)+N195</f>
        <v>56419.430400000005</v>
      </c>
      <c r="P195" s="56" t="s">
        <v>170</v>
      </c>
      <c r="Q195" s="32" t="s">
        <v>205</v>
      </c>
      <c r="R195" s="42">
        <v>42033</v>
      </c>
      <c r="S195" s="42" t="s">
        <v>182</v>
      </c>
      <c r="T195" s="43" t="s">
        <v>183</v>
      </c>
      <c r="U195" s="32"/>
      <c r="V195" s="32"/>
      <c r="W195" s="32"/>
      <c r="X195" s="32"/>
    </row>
    <row r="196" spans="1:24" ht="15">
      <c r="A196" s="34"/>
      <c r="B196" s="35"/>
      <c r="C196" s="35"/>
      <c r="D196" s="71"/>
      <c r="E196" s="52"/>
      <c r="F196" s="36"/>
      <c r="G196" s="37"/>
      <c r="H196" s="36"/>
      <c r="I196" s="50"/>
      <c r="J196" s="38"/>
      <c r="K196" s="38"/>
      <c r="L196" s="78"/>
      <c r="M196" s="60"/>
      <c r="N196" s="34"/>
      <c r="O196" s="79"/>
      <c r="P196" s="56"/>
      <c r="Q196" s="32"/>
      <c r="R196" s="32"/>
      <c r="S196" s="32"/>
      <c r="T196" s="32"/>
      <c r="U196" s="32"/>
      <c r="V196" s="32"/>
      <c r="W196" s="32"/>
      <c r="X196" s="32"/>
    </row>
    <row r="197" spans="1:24" ht="18">
      <c r="A197" s="34" t="s">
        <v>62</v>
      </c>
      <c r="B197" s="72">
        <v>42344</v>
      </c>
      <c r="C197" s="72">
        <v>42052</v>
      </c>
      <c r="D197" s="73">
        <v>42052</v>
      </c>
      <c r="E197" s="52"/>
      <c r="F197" s="36">
        <v>220</v>
      </c>
      <c r="G197" s="37" t="s">
        <v>134</v>
      </c>
      <c r="H197" s="45" t="s">
        <v>24</v>
      </c>
      <c r="I197" s="55">
        <v>166</v>
      </c>
      <c r="J197" s="38">
        <v>166</v>
      </c>
      <c r="K197" s="38">
        <v>11096</v>
      </c>
      <c r="L197" s="78">
        <v>40</v>
      </c>
      <c r="M197" s="58">
        <f>L197*J197</f>
        <v>6640</v>
      </c>
      <c r="N197" s="34">
        <f>+M197*0.16</f>
        <v>1062.4</v>
      </c>
      <c r="O197" s="79">
        <f>M197+N197</f>
        <v>7702.4</v>
      </c>
      <c r="P197" s="56" t="s">
        <v>171</v>
      </c>
      <c r="Q197" s="32" t="s">
        <v>200</v>
      </c>
      <c r="R197" s="32"/>
      <c r="S197" s="32"/>
      <c r="T197" s="43" t="s">
        <v>183</v>
      </c>
      <c r="U197" s="32"/>
      <c r="V197" s="32"/>
      <c r="W197" s="32"/>
      <c r="X197" s="32"/>
    </row>
    <row r="198" spans="1:24" ht="15">
      <c r="A198" s="60"/>
      <c r="B198" s="60"/>
      <c r="C198" s="60"/>
      <c r="D198" s="60"/>
      <c r="E198" s="60"/>
      <c r="F198" s="60"/>
      <c r="G198" s="60"/>
      <c r="H198" s="60"/>
      <c r="I198" s="60"/>
      <c r="J198" s="60"/>
      <c r="K198" s="60"/>
      <c r="L198" s="60"/>
      <c r="M198" s="60"/>
      <c r="N198" s="60"/>
      <c r="O198" s="74"/>
      <c r="P198" s="60"/>
      <c r="Q198" s="32"/>
      <c r="R198" s="32"/>
      <c r="S198" s="32"/>
      <c r="T198" s="32"/>
      <c r="U198" s="32"/>
      <c r="V198" s="32"/>
      <c r="W198" s="32"/>
      <c r="X198" s="32"/>
    </row>
    <row r="199" spans="1:24" ht="15">
      <c r="A199" s="32"/>
      <c r="B199" s="32"/>
      <c r="C199" s="32"/>
      <c r="D199" s="32"/>
      <c r="E199" s="32"/>
      <c r="F199" s="32"/>
      <c r="G199" s="32"/>
      <c r="H199" s="60"/>
      <c r="I199" s="60"/>
      <c r="J199" s="60"/>
      <c r="K199" s="60"/>
      <c r="L199" s="60"/>
      <c r="M199" s="60"/>
      <c r="N199" s="60"/>
      <c r="O199" s="74"/>
      <c r="P199" s="60"/>
      <c r="Q199" s="32"/>
      <c r="R199" s="32"/>
      <c r="S199" s="32"/>
      <c r="T199" s="32"/>
      <c r="U199" s="32"/>
      <c r="V199" s="32"/>
      <c r="W199" s="32"/>
      <c r="X199" s="32"/>
    </row>
    <row r="200" spans="1:24" ht="15">
      <c r="A200" s="32"/>
      <c r="B200" s="32"/>
      <c r="C200" s="32"/>
      <c r="D200" s="32"/>
      <c r="E200" s="32"/>
      <c r="F200" s="32"/>
      <c r="G200" s="32"/>
      <c r="H200" s="60"/>
      <c r="I200" s="60"/>
      <c r="J200" s="60"/>
      <c r="K200" s="60"/>
      <c r="L200" s="60"/>
      <c r="M200" s="60"/>
      <c r="N200" s="60"/>
      <c r="O200" s="74"/>
      <c r="P200" s="60"/>
      <c r="Q200" s="32"/>
      <c r="R200" s="32"/>
      <c r="S200" s="32"/>
      <c r="T200" s="32"/>
      <c r="U200" s="32"/>
      <c r="V200" s="32"/>
      <c r="W200" s="32"/>
      <c r="X200" s="32"/>
    </row>
    <row r="201" spans="1:24" ht="15">
      <c r="A201" s="32"/>
      <c r="B201" s="32"/>
      <c r="C201" s="32"/>
      <c r="D201" s="32"/>
      <c r="E201" s="32"/>
      <c r="F201" s="32"/>
      <c r="G201" s="32"/>
      <c r="H201" s="60"/>
      <c r="I201" s="60"/>
      <c r="J201" s="60"/>
      <c r="K201" s="60"/>
      <c r="L201" s="60"/>
      <c r="M201" s="60"/>
      <c r="N201" s="60"/>
      <c r="O201" s="74"/>
      <c r="P201" s="60"/>
      <c r="Q201" s="32"/>
      <c r="R201" s="32"/>
      <c r="S201" s="32"/>
      <c r="T201" s="32"/>
      <c r="U201" s="32"/>
      <c r="V201" s="32"/>
      <c r="W201" s="32"/>
      <c r="X201" s="32"/>
    </row>
    <row r="202" spans="1:24" ht="15">
      <c r="A202" s="32"/>
      <c r="B202" s="32"/>
      <c r="C202" s="32"/>
      <c r="D202" s="32"/>
      <c r="E202" s="32"/>
      <c r="F202" s="32"/>
      <c r="G202" s="32"/>
      <c r="H202" s="60"/>
      <c r="I202" s="60"/>
      <c r="J202" s="60"/>
      <c r="K202" s="60"/>
      <c r="L202" s="60"/>
      <c r="M202" s="60"/>
      <c r="N202" s="60"/>
      <c r="O202" s="74"/>
      <c r="P202" s="60"/>
      <c r="Q202" s="32"/>
      <c r="R202" s="32"/>
      <c r="S202" s="32"/>
      <c r="T202" s="32"/>
      <c r="U202" s="32"/>
      <c r="V202" s="32"/>
      <c r="W202" s="32"/>
      <c r="X202" s="32"/>
    </row>
    <row r="203" spans="1:24" ht="15">
      <c r="A203" s="32"/>
      <c r="B203" s="32"/>
      <c r="C203" s="32"/>
      <c r="D203" s="32"/>
      <c r="E203" s="32"/>
      <c r="F203" s="32"/>
      <c r="G203" s="32"/>
      <c r="H203" s="60"/>
      <c r="I203" s="60"/>
      <c r="J203" s="60"/>
      <c r="K203" s="60"/>
      <c r="L203" s="60"/>
      <c r="M203" s="60"/>
      <c r="N203" s="60"/>
      <c r="O203" s="74"/>
      <c r="P203" s="60"/>
      <c r="Q203" s="32"/>
      <c r="R203" s="32"/>
      <c r="S203" s="32"/>
      <c r="T203" s="32"/>
      <c r="U203" s="32"/>
      <c r="V203" s="32"/>
      <c r="W203" s="32"/>
      <c r="X203" s="32"/>
    </row>
    <row r="204" spans="1:24" ht="15">
      <c r="A204" s="32"/>
      <c r="B204" s="32"/>
      <c r="C204" s="32"/>
      <c r="D204" s="32"/>
      <c r="E204" s="32"/>
      <c r="F204" s="32"/>
      <c r="G204" s="32"/>
      <c r="H204" s="60"/>
      <c r="I204" s="60"/>
      <c r="J204" s="60"/>
      <c r="K204" s="60"/>
      <c r="L204" s="60"/>
      <c r="M204" s="60"/>
      <c r="N204" s="60"/>
      <c r="O204" s="74"/>
      <c r="P204" s="60"/>
      <c r="Q204" s="32"/>
      <c r="R204" s="32"/>
      <c r="S204" s="32"/>
      <c r="T204" s="32"/>
      <c r="U204" s="32"/>
      <c r="V204" s="32"/>
      <c r="W204" s="32"/>
      <c r="X204" s="32"/>
    </row>
    <row r="205" spans="1:24" ht="15">
      <c r="A205" s="32"/>
      <c r="B205" s="32"/>
      <c r="C205" s="32"/>
      <c r="D205" s="32"/>
      <c r="E205" s="32"/>
      <c r="F205" s="32"/>
      <c r="G205" s="32"/>
      <c r="H205" s="60"/>
      <c r="I205" s="60"/>
      <c r="J205" s="60"/>
      <c r="K205" s="60"/>
      <c r="L205" s="60"/>
      <c r="M205" s="60"/>
      <c r="N205" s="60"/>
      <c r="O205" s="74"/>
      <c r="P205" s="60"/>
      <c r="Q205" s="32"/>
      <c r="R205" s="32"/>
      <c r="S205" s="32"/>
      <c r="T205" s="32"/>
      <c r="U205" s="32"/>
      <c r="V205" s="32"/>
      <c r="W205" s="32"/>
      <c r="X205" s="32"/>
    </row>
    <row r="206" spans="1:24" ht="15">
      <c r="A206" s="32"/>
      <c r="B206" s="32"/>
      <c r="C206" s="32"/>
      <c r="D206" s="32"/>
      <c r="E206" s="32"/>
      <c r="F206" s="32"/>
      <c r="G206" s="32"/>
      <c r="H206" s="60"/>
      <c r="I206" s="60"/>
      <c r="J206" s="60"/>
      <c r="K206" s="60"/>
      <c r="L206" s="60"/>
      <c r="M206" s="60"/>
      <c r="N206" s="60"/>
      <c r="O206" s="74"/>
      <c r="P206" s="60"/>
      <c r="Q206" s="32"/>
      <c r="R206" s="32"/>
      <c r="S206" s="32"/>
      <c r="T206" s="32"/>
      <c r="U206" s="32"/>
      <c r="V206" s="32"/>
      <c r="W206" s="32"/>
      <c r="X206" s="32"/>
    </row>
    <row r="207" spans="1:24" ht="15">
      <c r="A207" s="32"/>
      <c r="B207" s="32"/>
      <c r="C207" s="32"/>
      <c r="D207" s="32"/>
      <c r="E207" s="32"/>
      <c r="F207" s="32"/>
      <c r="G207" s="32"/>
      <c r="H207" s="60"/>
      <c r="I207" s="60"/>
      <c r="J207" s="60"/>
      <c r="K207" s="60"/>
      <c r="L207" s="60"/>
      <c r="M207" s="60"/>
      <c r="N207" s="60"/>
      <c r="O207" s="74"/>
      <c r="P207" s="60"/>
      <c r="Q207" s="32"/>
      <c r="R207" s="32"/>
      <c r="S207" s="32"/>
      <c r="T207" s="32"/>
      <c r="U207" s="32"/>
      <c r="V207" s="32"/>
      <c r="W207" s="32"/>
      <c r="X207" s="32"/>
    </row>
    <row r="208" spans="1:24" ht="15">
      <c r="A208" s="32"/>
      <c r="B208" s="32"/>
      <c r="C208" s="32"/>
      <c r="D208" s="32"/>
      <c r="E208" s="32"/>
      <c r="F208" s="32"/>
      <c r="G208" s="32"/>
      <c r="H208" s="60"/>
      <c r="I208" s="60"/>
      <c r="J208" s="60"/>
      <c r="K208" s="60"/>
      <c r="L208" s="60"/>
      <c r="M208" s="60"/>
      <c r="N208" s="60"/>
      <c r="O208" s="74"/>
      <c r="P208" s="60"/>
      <c r="Q208" s="32"/>
      <c r="R208" s="32"/>
      <c r="S208" s="32"/>
      <c r="T208" s="32"/>
      <c r="U208" s="32"/>
      <c r="V208" s="32"/>
      <c r="W208" s="32"/>
      <c r="X208" s="32"/>
    </row>
    <row r="209" spans="1:24" ht="15">
      <c r="A209" s="32"/>
      <c r="B209" s="32"/>
      <c r="C209" s="32"/>
      <c r="D209" s="32"/>
      <c r="E209" s="32"/>
      <c r="F209" s="32"/>
      <c r="G209" s="32"/>
      <c r="H209" s="60"/>
      <c r="I209" s="60"/>
      <c r="J209" s="60"/>
      <c r="K209" s="60"/>
      <c r="L209" s="60"/>
      <c r="M209" s="60"/>
      <c r="N209" s="60"/>
      <c r="O209" s="74"/>
      <c r="P209" s="60"/>
      <c r="Q209" s="32"/>
      <c r="R209" s="32"/>
      <c r="S209" s="32"/>
      <c r="T209" s="32"/>
      <c r="U209" s="32"/>
      <c r="V209" s="32"/>
      <c r="W209" s="32"/>
      <c r="X209" s="32"/>
    </row>
    <row r="210" spans="1:24" ht="15">
      <c r="A210" s="32"/>
      <c r="B210" s="32"/>
      <c r="C210" s="32"/>
      <c r="D210" s="32"/>
      <c r="E210" s="32"/>
      <c r="F210" s="32"/>
      <c r="G210" s="32"/>
      <c r="H210" s="32"/>
      <c r="I210" s="32"/>
      <c r="J210" s="32"/>
      <c r="K210" s="32"/>
      <c r="L210" s="32"/>
      <c r="M210" s="32"/>
      <c r="N210" s="32"/>
      <c r="O210" s="75"/>
      <c r="P210" s="32"/>
      <c r="Q210" s="32"/>
      <c r="R210" s="32"/>
      <c r="S210" s="32"/>
      <c r="T210" s="32"/>
      <c r="U210" s="32"/>
      <c r="V210" s="32"/>
      <c r="W210" s="32"/>
      <c r="X210" s="32"/>
    </row>
    <row r="211" spans="1:24" ht="15">
      <c r="A211" s="32"/>
      <c r="B211" s="32"/>
      <c r="C211" s="32"/>
      <c r="D211" s="32"/>
      <c r="E211" s="32"/>
      <c r="F211" s="32"/>
      <c r="G211" s="32"/>
      <c r="H211" s="32"/>
      <c r="I211" s="32"/>
      <c r="J211" s="32"/>
      <c r="K211" s="32"/>
      <c r="L211" s="32"/>
      <c r="M211" s="32"/>
      <c r="N211" s="32"/>
      <c r="O211" s="75"/>
      <c r="P211" s="32"/>
      <c r="Q211" s="32"/>
      <c r="R211" s="32"/>
      <c r="S211" s="32"/>
      <c r="T211" s="32"/>
      <c r="U211" s="32"/>
      <c r="V211" s="32"/>
      <c r="W211" s="32"/>
      <c r="X211" s="32"/>
    </row>
    <row r="212" spans="1:24" ht="15">
      <c r="A212" s="32"/>
      <c r="B212" s="32"/>
      <c r="C212" s="32"/>
      <c r="D212" s="32"/>
      <c r="E212" s="32"/>
      <c r="F212" s="32"/>
      <c r="G212" s="32"/>
      <c r="H212" s="32"/>
      <c r="I212" s="32"/>
      <c r="J212" s="32"/>
      <c r="K212" s="32"/>
      <c r="L212" s="32"/>
      <c r="M212" s="32"/>
      <c r="N212" s="32"/>
      <c r="O212" s="75"/>
      <c r="P212" s="32"/>
      <c r="Q212" s="32"/>
      <c r="R212" s="32"/>
      <c r="S212" s="32"/>
      <c r="T212" s="32"/>
      <c r="U212" s="32"/>
      <c r="V212" s="32"/>
      <c r="W212" s="32"/>
      <c r="X212" s="32"/>
    </row>
    <row r="213" spans="1:24" ht="15">
      <c r="A213" s="32"/>
      <c r="B213" s="32"/>
      <c r="C213" s="32"/>
      <c r="D213" s="32"/>
      <c r="E213" s="32"/>
      <c r="F213" s="32"/>
      <c r="G213" s="32"/>
      <c r="H213" s="32"/>
      <c r="I213" s="32"/>
      <c r="J213" s="32"/>
      <c r="K213" s="32"/>
      <c r="L213" s="32"/>
      <c r="M213" s="32"/>
      <c r="N213" s="32"/>
      <c r="O213" s="75"/>
      <c r="P213" s="32"/>
      <c r="Q213" s="32"/>
      <c r="R213" s="32"/>
      <c r="S213" s="32"/>
      <c r="T213" s="32"/>
      <c r="U213" s="32"/>
      <c r="V213" s="32"/>
      <c r="W213" s="32"/>
      <c r="X213" s="32"/>
    </row>
    <row r="214" spans="1:24" ht="15">
      <c r="A214" s="32"/>
      <c r="B214" s="32"/>
      <c r="C214" s="32"/>
      <c r="D214" s="32"/>
      <c r="E214" s="32"/>
      <c r="F214" s="32"/>
      <c r="G214" s="32"/>
      <c r="H214" s="32"/>
      <c r="I214" s="32"/>
      <c r="J214" s="32"/>
      <c r="K214" s="32"/>
      <c r="L214" s="32"/>
      <c r="M214" s="32"/>
      <c r="N214" s="32"/>
      <c r="O214" s="75"/>
      <c r="P214" s="32"/>
      <c r="Q214" s="32"/>
      <c r="R214" s="32"/>
      <c r="S214" s="32"/>
      <c r="T214" s="32"/>
      <c r="U214" s="32"/>
      <c r="V214" s="32"/>
      <c r="W214" s="32"/>
      <c r="X214" s="32"/>
    </row>
  </sheetData>
  <sheetProtection/>
  <mergeCells count="25">
    <mergeCell ref="R7:R8"/>
    <mergeCell ref="S7:S8"/>
    <mergeCell ref="T7:T8"/>
    <mergeCell ref="L7:L8"/>
    <mergeCell ref="M7:M8"/>
    <mergeCell ref="N7:N8"/>
    <mergeCell ref="O7:O8"/>
    <mergeCell ref="P7:P8"/>
    <mergeCell ref="Q7:Q8"/>
    <mergeCell ref="K7:K8"/>
    <mergeCell ref="A2:S2"/>
    <mergeCell ref="A3:S3"/>
    <mergeCell ref="A4:S4"/>
    <mergeCell ref="A5:S5"/>
    <mergeCell ref="A6:S6"/>
    <mergeCell ref="A7:A8"/>
    <mergeCell ref="B7:B8"/>
    <mergeCell ref="C7:C8"/>
    <mergeCell ref="D7:D8"/>
    <mergeCell ref="E7:E8"/>
    <mergeCell ref="F7:F8"/>
    <mergeCell ref="G7:G8"/>
    <mergeCell ref="H7:H8"/>
    <mergeCell ref="I7:I8"/>
    <mergeCell ref="J7:J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117"/>
  <sheetViews>
    <sheetView zoomScalePageLayoutView="0" workbookViewId="0" topLeftCell="A1">
      <selection activeCell="A1" sqref="A1"/>
    </sheetView>
  </sheetViews>
  <sheetFormatPr defaultColWidth="11.421875" defaultRowHeight="15"/>
  <cols>
    <col min="1" max="1" width="11.7109375" style="0" customWidth="1"/>
    <col min="2" max="3" width="11.8515625" style="0" customWidth="1"/>
    <col min="4" max="4" width="16.421875" style="0" customWidth="1"/>
    <col min="5" max="5" width="11.8515625" style="0" customWidth="1"/>
    <col min="6" max="6" width="9.28125" style="0" customWidth="1"/>
    <col min="7" max="7" width="42.57421875" style="0" customWidth="1"/>
    <col min="8" max="8" width="14.57421875" style="0" customWidth="1"/>
    <col min="9" max="9" width="10.140625" style="0" customWidth="1"/>
    <col min="10" max="10" width="9.28125" style="0" bestFit="1" customWidth="1"/>
    <col min="11" max="11" width="12.140625" style="0" customWidth="1"/>
    <col min="12" max="12" width="10.00390625" style="0" bestFit="1" customWidth="1"/>
    <col min="13" max="13" width="13.7109375" style="0" customWidth="1"/>
    <col min="14" max="14" width="13.00390625" style="0" customWidth="1"/>
    <col min="15" max="15" width="15.8515625" style="0" customWidth="1"/>
    <col min="16" max="16" width="35.140625" style="0" customWidth="1"/>
    <col min="17" max="17" width="22.28125" style="0" customWidth="1"/>
    <col min="18" max="18" width="10.7109375" style="0" customWidth="1"/>
    <col min="19" max="19" width="21.57421875" style="0" customWidth="1"/>
    <col min="20" max="20" width="23.140625" style="0" customWidth="1"/>
  </cols>
  <sheetData>
    <row r="1" spans="1:24" ht="15">
      <c r="A1" s="76"/>
      <c r="B1" s="76"/>
      <c r="C1" s="76"/>
      <c r="D1" s="76"/>
      <c r="E1" s="76"/>
      <c r="F1" s="76"/>
      <c r="G1" s="3"/>
      <c r="H1" s="76"/>
      <c r="I1" s="76"/>
      <c r="J1" s="76"/>
      <c r="K1" s="76"/>
      <c r="L1" s="4"/>
      <c r="M1" s="4"/>
      <c r="N1" s="5"/>
      <c r="O1" s="6"/>
      <c r="P1" s="7"/>
      <c r="Q1" s="76"/>
      <c r="R1" s="76"/>
      <c r="S1" s="76"/>
      <c r="T1" s="32"/>
      <c r="U1" s="32"/>
      <c r="V1" s="32"/>
      <c r="W1" s="32"/>
      <c r="X1" s="32"/>
    </row>
    <row r="2" spans="1:24" ht="15">
      <c r="A2" s="157" t="s">
        <v>7</v>
      </c>
      <c r="B2" s="157"/>
      <c r="C2" s="157"/>
      <c r="D2" s="157"/>
      <c r="E2" s="157"/>
      <c r="F2" s="157"/>
      <c r="G2" s="157"/>
      <c r="H2" s="157"/>
      <c r="I2" s="157"/>
      <c r="J2" s="157"/>
      <c r="K2" s="157"/>
      <c r="L2" s="157"/>
      <c r="M2" s="157"/>
      <c r="N2" s="157"/>
      <c r="O2" s="157"/>
      <c r="P2" s="157"/>
      <c r="Q2" s="157"/>
      <c r="R2" s="157"/>
      <c r="S2" s="157"/>
      <c r="T2" s="32"/>
      <c r="U2" s="32"/>
      <c r="V2" s="32"/>
      <c r="W2" s="32"/>
      <c r="X2" s="32"/>
    </row>
    <row r="3" spans="1:24" ht="15">
      <c r="A3" s="157" t="s">
        <v>8</v>
      </c>
      <c r="B3" s="157"/>
      <c r="C3" s="157"/>
      <c r="D3" s="157"/>
      <c r="E3" s="157"/>
      <c r="F3" s="157"/>
      <c r="G3" s="157"/>
      <c r="H3" s="157"/>
      <c r="I3" s="157"/>
      <c r="J3" s="157"/>
      <c r="K3" s="157"/>
      <c r="L3" s="157"/>
      <c r="M3" s="157"/>
      <c r="N3" s="157"/>
      <c r="O3" s="157"/>
      <c r="P3" s="157"/>
      <c r="Q3" s="157"/>
      <c r="R3" s="157"/>
      <c r="S3" s="157"/>
      <c r="T3" s="32"/>
      <c r="U3" s="32"/>
      <c r="V3" s="32"/>
      <c r="W3" s="32"/>
      <c r="X3" s="32"/>
    </row>
    <row r="4" spans="1:24" ht="15">
      <c r="A4" s="157" t="s">
        <v>9</v>
      </c>
      <c r="B4" s="157"/>
      <c r="C4" s="157"/>
      <c r="D4" s="157"/>
      <c r="E4" s="157"/>
      <c r="F4" s="157"/>
      <c r="G4" s="157"/>
      <c r="H4" s="157"/>
      <c r="I4" s="157"/>
      <c r="J4" s="157"/>
      <c r="K4" s="157"/>
      <c r="L4" s="157"/>
      <c r="M4" s="157"/>
      <c r="N4" s="157"/>
      <c r="O4" s="157"/>
      <c r="P4" s="157"/>
      <c r="Q4" s="157"/>
      <c r="R4" s="157"/>
      <c r="S4" s="157"/>
      <c r="T4" s="32"/>
      <c r="U4" s="32"/>
      <c r="V4" s="32"/>
      <c r="W4" s="32"/>
      <c r="X4" s="32"/>
    </row>
    <row r="5" spans="1:24" ht="15">
      <c r="A5" s="157" t="s">
        <v>302</v>
      </c>
      <c r="B5" s="158"/>
      <c r="C5" s="158"/>
      <c r="D5" s="158"/>
      <c r="E5" s="158"/>
      <c r="F5" s="158"/>
      <c r="G5" s="158"/>
      <c r="H5" s="158"/>
      <c r="I5" s="158"/>
      <c r="J5" s="158"/>
      <c r="K5" s="158"/>
      <c r="L5" s="158"/>
      <c r="M5" s="158"/>
      <c r="N5" s="158"/>
      <c r="O5" s="158"/>
      <c r="P5" s="158"/>
      <c r="Q5" s="158"/>
      <c r="R5" s="158"/>
      <c r="S5" s="158"/>
      <c r="T5" s="32"/>
      <c r="U5" s="32"/>
      <c r="V5" s="32"/>
      <c r="W5" s="32"/>
      <c r="X5" s="32"/>
    </row>
    <row r="6" spans="1:24" ht="15.75" thickBot="1">
      <c r="A6" s="159" t="s">
        <v>301</v>
      </c>
      <c r="B6" s="159"/>
      <c r="C6" s="159"/>
      <c r="D6" s="159"/>
      <c r="E6" s="159"/>
      <c r="F6" s="159"/>
      <c r="G6" s="159"/>
      <c r="H6" s="159"/>
      <c r="I6" s="159"/>
      <c r="J6" s="159"/>
      <c r="K6" s="159"/>
      <c r="L6" s="159"/>
      <c r="M6" s="159"/>
      <c r="N6" s="159"/>
      <c r="O6" s="159"/>
      <c r="P6" s="159"/>
      <c r="Q6" s="159"/>
      <c r="R6" s="159"/>
      <c r="S6" s="159"/>
      <c r="T6" s="32"/>
      <c r="U6" s="32"/>
      <c r="V6" s="32"/>
      <c r="W6" s="32"/>
      <c r="X6" s="32"/>
    </row>
    <row r="7" spans="1:24" ht="15">
      <c r="A7" s="160" t="s">
        <v>13</v>
      </c>
      <c r="B7" s="155" t="s">
        <v>20</v>
      </c>
      <c r="C7" s="155" t="s">
        <v>19</v>
      </c>
      <c r="D7" s="155" t="s">
        <v>12</v>
      </c>
      <c r="E7" s="155" t="s">
        <v>10</v>
      </c>
      <c r="F7" s="155" t="s">
        <v>17</v>
      </c>
      <c r="G7" s="162" t="s">
        <v>1</v>
      </c>
      <c r="H7" s="162" t="s">
        <v>4</v>
      </c>
      <c r="I7" s="160" t="s">
        <v>18</v>
      </c>
      <c r="J7" s="160" t="s">
        <v>21</v>
      </c>
      <c r="K7" s="155" t="s">
        <v>14</v>
      </c>
      <c r="L7" s="164" t="s">
        <v>2</v>
      </c>
      <c r="M7" s="166" t="s">
        <v>6</v>
      </c>
      <c r="N7" s="166" t="s">
        <v>5</v>
      </c>
      <c r="O7" s="166" t="s">
        <v>3</v>
      </c>
      <c r="P7" s="162" t="s">
        <v>0</v>
      </c>
      <c r="Q7" s="155" t="s">
        <v>16</v>
      </c>
      <c r="R7" s="155" t="s">
        <v>15</v>
      </c>
      <c r="S7" s="155" t="s">
        <v>11</v>
      </c>
      <c r="T7" s="155" t="s">
        <v>64</v>
      </c>
      <c r="U7" s="32"/>
      <c r="V7" s="32"/>
      <c r="W7" s="32"/>
      <c r="X7" s="32"/>
    </row>
    <row r="8" spans="1:24" ht="15">
      <c r="A8" s="161"/>
      <c r="B8" s="156"/>
      <c r="C8" s="156"/>
      <c r="D8" s="156"/>
      <c r="E8" s="156"/>
      <c r="F8" s="156"/>
      <c r="G8" s="163"/>
      <c r="H8" s="163"/>
      <c r="I8" s="161"/>
      <c r="J8" s="161"/>
      <c r="K8" s="156"/>
      <c r="L8" s="165"/>
      <c r="M8" s="167"/>
      <c r="N8" s="167"/>
      <c r="O8" s="167"/>
      <c r="P8" s="168"/>
      <c r="Q8" s="156"/>
      <c r="R8" s="156"/>
      <c r="S8" s="156"/>
      <c r="T8" s="156"/>
      <c r="U8" s="32"/>
      <c r="V8" s="32"/>
      <c r="W8" s="32"/>
      <c r="X8" s="32"/>
    </row>
    <row r="9" spans="1:24" ht="15">
      <c r="A9" s="8"/>
      <c r="B9" s="9"/>
      <c r="C9" s="9"/>
      <c r="D9" s="9"/>
      <c r="E9" s="9"/>
      <c r="F9" s="10">
        <v>25401</v>
      </c>
      <c r="G9" s="11" t="s">
        <v>65</v>
      </c>
      <c r="H9" s="12"/>
      <c r="I9" s="13"/>
      <c r="J9" s="14"/>
      <c r="K9" s="14"/>
      <c r="L9" s="15"/>
      <c r="M9" s="15"/>
      <c r="N9" s="16"/>
      <c r="O9" s="17"/>
      <c r="P9" s="11"/>
      <c r="Q9" s="18"/>
      <c r="R9" s="18"/>
      <c r="S9" s="18"/>
      <c r="T9" s="32"/>
      <c r="U9" s="32"/>
      <c r="V9" s="32"/>
      <c r="W9" s="32"/>
      <c r="X9" s="32"/>
    </row>
    <row r="10" spans="1:24" ht="15">
      <c r="A10" s="8"/>
      <c r="B10" s="9"/>
      <c r="C10" s="9"/>
      <c r="D10" s="9"/>
      <c r="E10" s="9"/>
      <c r="F10" s="10"/>
      <c r="G10" s="19"/>
      <c r="H10" s="12"/>
      <c r="I10" s="13"/>
      <c r="J10" s="14"/>
      <c r="K10" s="14"/>
      <c r="L10" s="15"/>
      <c r="M10" s="15"/>
      <c r="N10" s="16"/>
      <c r="O10" s="17"/>
      <c r="P10" s="11"/>
      <c r="Q10" s="18"/>
      <c r="R10" s="18"/>
      <c r="S10" s="18"/>
      <c r="T10" s="32"/>
      <c r="U10" s="32"/>
      <c r="V10" s="32"/>
      <c r="W10" s="32"/>
      <c r="X10" s="32"/>
    </row>
    <row r="11" spans="1:24" ht="15">
      <c r="A11" s="20"/>
      <c r="B11" s="21"/>
      <c r="C11" s="21"/>
      <c r="D11" s="21"/>
      <c r="E11" s="21"/>
      <c r="F11" s="22"/>
      <c r="G11" s="23" t="s">
        <v>22</v>
      </c>
      <c r="H11" s="24">
        <f ca="1">TODAY()</f>
        <v>43178</v>
      </c>
      <c r="I11" s="25"/>
      <c r="J11" s="26"/>
      <c r="K11" s="26"/>
      <c r="L11" s="27"/>
      <c r="M11" s="27"/>
      <c r="N11" s="28"/>
      <c r="O11" s="29">
        <f>SUM(O12:O117)</f>
        <v>1687859.4692000002</v>
      </c>
      <c r="P11" s="30"/>
      <c r="Q11" s="31"/>
      <c r="R11" s="31"/>
      <c r="S11" s="31"/>
      <c r="T11" s="33"/>
      <c r="U11" s="32"/>
      <c r="V11" s="32"/>
      <c r="W11" s="32"/>
      <c r="X11" s="32"/>
    </row>
    <row r="12" spans="1:20" ht="60">
      <c r="A12" s="93" t="s">
        <v>357</v>
      </c>
      <c r="B12" s="83">
        <v>42100</v>
      </c>
      <c r="C12" s="83">
        <v>42110</v>
      </c>
      <c r="D12" s="83">
        <v>42110</v>
      </c>
      <c r="E12" s="95"/>
      <c r="F12" s="85">
        <v>92</v>
      </c>
      <c r="G12" s="86" t="s">
        <v>81</v>
      </c>
      <c r="H12" s="87" t="s">
        <v>24</v>
      </c>
      <c r="I12" s="81">
        <v>2000</v>
      </c>
      <c r="J12" s="88">
        <v>2000</v>
      </c>
      <c r="K12" s="88" t="s">
        <v>372</v>
      </c>
      <c r="L12" s="82">
        <v>5.2</v>
      </c>
      <c r="M12" s="133">
        <f>J12*L12</f>
        <v>10400</v>
      </c>
      <c r="N12" s="133"/>
      <c r="O12" s="133"/>
      <c r="P12" s="105" t="s">
        <v>157</v>
      </c>
      <c r="Q12" s="131" t="s">
        <v>188</v>
      </c>
      <c r="R12" s="129">
        <v>42033</v>
      </c>
      <c r="S12" s="129" t="s">
        <v>182</v>
      </c>
      <c r="T12" s="130" t="s">
        <v>183</v>
      </c>
    </row>
    <row r="13" spans="1:20" ht="48">
      <c r="A13" s="93" t="s">
        <v>357</v>
      </c>
      <c r="B13" s="83">
        <v>42100</v>
      </c>
      <c r="C13" s="83">
        <v>42110</v>
      </c>
      <c r="D13" s="83">
        <v>42110</v>
      </c>
      <c r="E13" s="95"/>
      <c r="F13" s="85">
        <v>161</v>
      </c>
      <c r="G13" s="86" t="s">
        <v>303</v>
      </c>
      <c r="H13" s="87" t="s">
        <v>24</v>
      </c>
      <c r="I13" s="81">
        <v>2000</v>
      </c>
      <c r="J13" s="88">
        <v>2000</v>
      </c>
      <c r="K13" s="88" t="s">
        <v>373</v>
      </c>
      <c r="L13" s="82">
        <v>7.15</v>
      </c>
      <c r="M13" s="133">
        <f>J13*L13</f>
        <v>14300</v>
      </c>
      <c r="N13" s="133"/>
      <c r="O13" s="133"/>
      <c r="P13" s="105" t="s">
        <v>157</v>
      </c>
      <c r="Q13" s="131" t="s">
        <v>188</v>
      </c>
      <c r="R13" s="129">
        <v>42033</v>
      </c>
      <c r="S13" s="129" t="s">
        <v>182</v>
      </c>
      <c r="T13" s="130" t="s">
        <v>183</v>
      </c>
    </row>
    <row r="14" spans="1:20" ht="48">
      <c r="A14" s="93" t="s">
        <v>357</v>
      </c>
      <c r="B14" s="83">
        <v>42100</v>
      </c>
      <c r="C14" s="83">
        <v>42110</v>
      </c>
      <c r="D14" s="83">
        <v>42110</v>
      </c>
      <c r="E14" s="95"/>
      <c r="F14" s="85">
        <v>223</v>
      </c>
      <c r="G14" s="86" t="s">
        <v>304</v>
      </c>
      <c r="H14" s="87" t="s">
        <v>24</v>
      </c>
      <c r="I14" s="81">
        <v>3144</v>
      </c>
      <c r="J14" s="88">
        <v>3144</v>
      </c>
      <c r="K14" s="88" t="s">
        <v>373</v>
      </c>
      <c r="L14" s="82">
        <v>7.48</v>
      </c>
      <c r="M14" s="133">
        <f>J14*L14</f>
        <v>23517.120000000003</v>
      </c>
      <c r="N14" s="133"/>
      <c r="O14" s="133"/>
      <c r="P14" s="105" t="s">
        <v>157</v>
      </c>
      <c r="Q14" s="131" t="s">
        <v>188</v>
      </c>
      <c r="R14" s="129">
        <v>42033</v>
      </c>
      <c r="S14" s="129" t="s">
        <v>182</v>
      </c>
      <c r="T14" s="130" t="s">
        <v>183</v>
      </c>
    </row>
    <row r="15" spans="1:20" ht="33.75">
      <c r="A15" s="93" t="s">
        <v>357</v>
      </c>
      <c r="B15" s="83">
        <v>42100</v>
      </c>
      <c r="C15" s="83">
        <v>42110</v>
      </c>
      <c r="D15" s="83">
        <v>42110</v>
      </c>
      <c r="E15" s="95"/>
      <c r="F15" s="85">
        <v>224</v>
      </c>
      <c r="G15" s="86" t="s">
        <v>305</v>
      </c>
      <c r="H15" s="87" t="s">
        <v>24</v>
      </c>
      <c r="I15" s="81">
        <v>4600</v>
      </c>
      <c r="J15" s="88">
        <v>4600</v>
      </c>
      <c r="K15" s="88" t="s">
        <v>373</v>
      </c>
      <c r="L15" s="82">
        <v>7.08</v>
      </c>
      <c r="M15" s="133">
        <f>J15*L15</f>
        <v>32568</v>
      </c>
      <c r="N15" s="133"/>
      <c r="O15" s="133"/>
      <c r="P15" s="105" t="s">
        <v>157</v>
      </c>
      <c r="Q15" s="131" t="s">
        <v>188</v>
      </c>
      <c r="R15" s="129">
        <v>42033</v>
      </c>
      <c r="S15" s="129" t="s">
        <v>182</v>
      </c>
      <c r="T15" s="130" t="s">
        <v>183</v>
      </c>
    </row>
    <row r="16" spans="1:20" ht="60">
      <c r="A16" s="93" t="s">
        <v>357</v>
      </c>
      <c r="B16" s="83">
        <v>42100</v>
      </c>
      <c r="C16" s="83">
        <v>42110</v>
      </c>
      <c r="D16" s="83">
        <v>42110</v>
      </c>
      <c r="E16" s="95"/>
      <c r="F16" s="85">
        <v>255</v>
      </c>
      <c r="G16" s="89" t="s">
        <v>306</v>
      </c>
      <c r="H16" s="87" t="s">
        <v>24</v>
      </c>
      <c r="I16" s="81">
        <v>840</v>
      </c>
      <c r="J16" s="88">
        <v>840</v>
      </c>
      <c r="K16" s="88" t="s">
        <v>373</v>
      </c>
      <c r="L16" s="82">
        <v>23.4</v>
      </c>
      <c r="M16" s="133">
        <f>J16*L16</f>
        <v>19656</v>
      </c>
      <c r="N16" s="133">
        <f>SUM(M12:M16)*0.16</f>
        <v>16070.5792</v>
      </c>
      <c r="O16" s="133">
        <f>SUM(M12:M16)+N16</f>
        <v>116511.6992</v>
      </c>
      <c r="P16" s="105" t="s">
        <v>157</v>
      </c>
      <c r="Q16" s="131" t="s">
        <v>188</v>
      </c>
      <c r="R16" s="129">
        <v>42033</v>
      </c>
      <c r="S16" s="129" t="s">
        <v>182</v>
      </c>
      <c r="T16" s="130" t="s">
        <v>183</v>
      </c>
    </row>
    <row r="17" spans="1:20" ht="15">
      <c r="A17" s="93"/>
      <c r="B17" s="83"/>
      <c r="C17" s="83"/>
      <c r="D17" s="83"/>
      <c r="E17" s="95"/>
      <c r="F17" s="85"/>
      <c r="G17" s="89"/>
      <c r="H17" s="87"/>
      <c r="I17" s="81"/>
      <c r="J17" s="88"/>
      <c r="K17" s="88"/>
      <c r="L17" s="82"/>
      <c r="M17" s="133"/>
      <c r="N17" s="133"/>
      <c r="O17" s="133"/>
      <c r="P17" s="105"/>
      <c r="Q17" s="128"/>
      <c r="R17" s="128"/>
      <c r="S17" s="128"/>
      <c r="T17" s="128"/>
    </row>
    <row r="18" spans="1:20" ht="48">
      <c r="A18" s="93" t="s">
        <v>358</v>
      </c>
      <c r="B18" s="83">
        <v>42100</v>
      </c>
      <c r="C18" s="83">
        <v>42110</v>
      </c>
      <c r="D18" s="83">
        <v>42109</v>
      </c>
      <c r="E18" s="95"/>
      <c r="F18" s="85">
        <v>8</v>
      </c>
      <c r="G18" s="86" t="s">
        <v>307</v>
      </c>
      <c r="H18" s="90" t="s">
        <v>28</v>
      </c>
      <c r="I18" s="81">
        <v>24</v>
      </c>
      <c r="J18" s="88">
        <v>24</v>
      </c>
      <c r="K18" s="88">
        <v>79</v>
      </c>
      <c r="L18" s="82">
        <v>33.6</v>
      </c>
      <c r="M18" s="133">
        <f>J18*L18</f>
        <v>806.4000000000001</v>
      </c>
      <c r="N18" s="133"/>
      <c r="O18" s="133"/>
      <c r="P18" s="105" t="s">
        <v>385</v>
      </c>
      <c r="Q18" s="128" t="s">
        <v>205</v>
      </c>
      <c r="R18" s="129">
        <v>42033</v>
      </c>
      <c r="S18" s="129" t="s">
        <v>182</v>
      </c>
      <c r="T18" s="130" t="s">
        <v>183</v>
      </c>
    </row>
    <row r="19" spans="1:20" ht="36">
      <c r="A19" s="93" t="s">
        <v>358</v>
      </c>
      <c r="B19" s="83">
        <v>42100</v>
      </c>
      <c r="C19" s="83">
        <v>42110</v>
      </c>
      <c r="D19" s="83">
        <v>42109</v>
      </c>
      <c r="E19" s="95"/>
      <c r="F19" s="85">
        <v>37</v>
      </c>
      <c r="G19" s="86" t="s">
        <v>133</v>
      </c>
      <c r="H19" s="91" t="s">
        <v>48</v>
      </c>
      <c r="I19" s="81">
        <v>5</v>
      </c>
      <c r="J19" s="88">
        <v>5</v>
      </c>
      <c r="K19" s="88">
        <v>79</v>
      </c>
      <c r="L19" s="82">
        <v>158.4</v>
      </c>
      <c r="M19" s="133">
        <f>J19*L19</f>
        <v>792</v>
      </c>
      <c r="N19" s="133"/>
      <c r="O19" s="133"/>
      <c r="P19" s="105" t="s">
        <v>385</v>
      </c>
      <c r="Q19" s="128" t="s">
        <v>205</v>
      </c>
      <c r="R19" s="129">
        <v>42033</v>
      </c>
      <c r="S19" s="129" t="s">
        <v>182</v>
      </c>
      <c r="T19" s="130" t="s">
        <v>183</v>
      </c>
    </row>
    <row r="20" spans="1:20" ht="33.75">
      <c r="A20" s="93" t="s">
        <v>358</v>
      </c>
      <c r="B20" s="83">
        <v>42100</v>
      </c>
      <c r="C20" s="83">
        <v>42110</v>
      </c>
      <c r="D20" s="83">
        <v>42114</v>
      </c>
      <c r="E20" s="95"/>
      <c r="F20" s="85">
        <v>40</v>
      </c>
      <c r="G20" s="86" t="s">
        <v>308</v>
      </c>
      <c r="H20" s="87" t="s">
        <v>27</v>
      </c>
      <c r="I20" s="81">
        <v>204</v>
      </c>
      <c r="J20" s="88">
        <v>204</v>
      </c>
      <c r="K20" s="88">
        <v>85</v>
      </c>
      <c r="L20" s="82">
        <v>38.15</v>
      </c>
      <c r="M20" s="133">
        <f>J20*L20</f>
        <v>7782.599999999999</v>
      </c>
      <c r="N20" s="133"/>
      <c r="O20" s="133"/>
      <c r="P20" s="105" t="s">
        <v>385</v>
      </c>
      <c r="Q20" s="128" t="s">
        <v>205</v>
      </c>
      <c r="R20" s="129">
        <v>42033</v>
      </c>
      <c r="S20" s="129" t="s">
        <v>182</v>
      </c>
      <c r="T20" s="130" t="s">
        <v>183</v>
      </c>
    </row>
    <row r="21" spans="1:20" ht="48">
      <c r="A21" s="93" t="s">
        <v>358</v>
      </c>
      <c r="B21" s="83">
        <v>42100</v>
      </c>
      <c r="C21" s="83">
        <v>42110</v>
      </c>
      <c r="D21" s="83">
        <v>42109</v>
      </c>
      <c r="E21" s="95"/>
      <c r="F21" s="85">
        <v>207</v>
      </c>
      <c r="G21" s="86" t="s">
        <v>309</v>
      </c>
      <c r="H21" s="87" t="s">
        <v>28</v>
      </c>
      <c r="I21" s="81">
        <v>500</v>
      </c>
      <c r="J21" s="88">
        <v>500</v>
      </c>
      <c r="K21" s="88">
        <v>79</v>
      </c>
      <c r="L21" s="82">
        <v>98.28</v>
      </c>
      <c r="M21" s="133">
        <f>J21*L21</f>
        <v>49140</v>
      </c>
      <c r="N21" s="133">
        <f>SUM(M18:M21)*0.16</f>
        <v>9363.36</v>
      </c>
      <c r="O21" s="133">
        <f>SUM(M18:M21)+N21</f>
        <v>67884.36</v>
      </c>
      <c r="P21" s="105" t="s">
        <v>385</v>
      </c>
      <c r="Q21" s="128" t="s">
        <v>205</v>
      </c>
      <c r="R21" s="129">
        <v>42033</v>
      </c>
      <c r="S21" s="129" t="s">
        <v>182</v>
      </c>
      <c r="T21" s="130" t="s">
        <v>183</v>
      </c>
    </row>
    <row r="22" spans="1:20" ht="15">
      <c r="A22" s="93"/>
      <c r="B22" s="83"/>
      <c r="C22" s="83"/>
      <c r="D22" s="83"/>
      <c r="E22" s="95"/>
      <c r="F22" s="85"/>
      <c r="G22" s="86"/>
      <c r="H22" s="87"/>
      <c r="I22" s="81"/>
      <c r="J22" s="88"/>
      <c r="K22" s="88"/>
      <c r="L22" s="82"/>
      <c r="M22" s="133"/>
      <c r="N22" s="133"/>
      <c r="O22" s="133"/>
      <c r="P22" s="105"/>
      <c r="Q22" s="128"/>
      <c r="R22" s="128"/>
      <c r="S22" s="128"/>
      <c r="T22" s="128"/>
    </row>
    <row r="23" spans="1:20" ht="48">
      <c r="A23" s="93" t="s">
        <v>359</v>
      </c>
      <c r="B23" s="83">
        <v>42100</v>
      </c>
      <c r="C23" s="83">
        <v>42110</v>
      </c>
      <c r="D23" s="83">
        <v>42110</v>
      </c>
      <c r="E23" s="95"/>
      <c r="F23" s="85">
        <v>86</v>
      </c>
      <c r="G23" s="86" t="s">
        <v>310</v>
      </c>
      <c r="H23" s="87" t="s">
        <v>24</v>
      </c>
      <c r="I23" s="81">
        <v>1</v>
      </c>
      <c r="J23" s="88">
        <v>1</v>
      </c>
      <c r="K23" s="88">
        <v>94167</v>
      </c>
      <c r="L23" s="82">
        <v>489</v>
      </c>
      <c r="M23" s="133">
        <f aca="true" t="shared" si="0" ref="M23:M28">J23*L23</f>
        <v>489</v>
      </c>
      <c r="N23" s="133"/>
      <c r="O23" s="133"/>
      <c r="P23" s="105" t="s">
        <v>85</v>
      </c>
      <c r="Q23" s="131" t="s">
        <v>191</v>
      </c>
      <c r="R23" s="129">
        <v>42033</v>
      </c>
      <c r="S23" s="129" t="s">
        <v>182</v>
      </c>
      <c r="T23" s="130" t="s">
        <v>183</v>
      </c>
    </row>
    <row r="24" spans="1:20" ht="48">
      <c r="A24" s="93" t="s">
        <v>359</v>
      </c>
      <c r="B24" s="83">
        <v>42100</v>
      </c>
      <c r="C24" s="83">
        <v>42110</v>
      </c>
      <c r="D24" s="83">
        <v>42110</v>
      </c>
      <c r="E24" s="95"/>
      <c r="F24" s="85">
        <v>88</v>
      </c>
      <c r="G24" s="86" t="s">
        <v>311</v>
      </c>
      <c r="H24" s="87" t="s">
        <v>24</v>
      </c>
      <c r="I24" s="81">
        <v>1</v>
      </c>
      <c r="J24" s="88">
        <v>1</v>
      </c>
      <c r="K24" s="88">
        <v>94167</v>
      </c>
      <c r="L24" s="82">
        <v>489</v>
      </c>
      <c r="M24" s="133">
        <f t="shared" si="0"/>
        <v>489</v>
      </c>
      <c r="N24" s="133"/>
      <c r="O24" s="133"/>
      <c r="P24" s="105" t="s">
        <v>85</v>
      </c>
      <c r="Q24" s="131" t="s">
        <v>191</v>
      </c>
      <c r="R24" s="129">
        <v>42033</v>
      </c>
      <c r="S24" s="129" t="s">
        <v>182</v>
      </c>
      <c r="T24" s="130" t="s">
        <v>183</v>
      </c>
    </row>
    <row r="25" spans="1:20" ht="36">
      <c r="A25" s="93" t="s">
        <v>359</v>
      </c>
      <c r="B25" s="83">
        <v>42100</v>
      </c>
      <c r="C25" s="83">
        <v>42110</v>
      </c>
      <c r="D25" s="83">
        <v>42110</v>
      </c>
      <c r="E25" s="95"/>
      <c r="F25" s="85">
        <v>242</v>
      </c>
      <c r="G25" s="86" t="s">
        <v>84</v>
      </c>
      <c r="H25" s="87" t="s">
        <v>25</v>
      </c>
      <c r="I25" s="81">
        <v>460</v>
      </c>
      <c r="J25" s="88">
        <v>460</v>
      </c>
      <c r="K25" s="88">
        <v>94167</v>
      </c>
      <c r="L25" s="82">
        <v>18.13</v>
      </c>
      <c r="M25" s="133">
        <f t="shared" si="0"/>
        <v>8339.8</v>
      </c>
      <c r="N25" s="133"/>
      <c r="O25" s="133"/>
      <c r="P25" s="105" t="s">
        <v>85</v>
      </c>
      <c r="Q25" s="131" t="s">
        <v>191</v>
      </c>
      <c r="R25" s="129">
        <v>42033</v>
      </c>
      <c r="S25" s="129" t="s">
        <v>182</v>
      </c>
      <c r="T25" s="130" t="s">
        <v>183</v>
      </c>
    </row>
    <row r="26" spans="1:20" ht="60">
      <c r="A26" s="93" t="s">
        <v>359</v>
      </c>
      <c r="B26" s="83">
        <v>42100</v>
      </c>
      <c r="C26" s="83">
        <v>42110</v>
      </c>
      <c r="D26" s="83">
        <v>42110</v>
      </c>
      <c r="E26" s="95"/>
      <c r="F26" s="85">
        <v>341</v>
      </c>
      <c r="G26" s="86" t="s">
        <v>312</v>
      </c>
      <c r="H26" s="91" t="s">
        <v>137</v>
      </c>
      <c r="I26" s="81">
        <v>70</v>
      </c>
      <c r="J26" s="88">
        <v>70</v>
      </c>
      <c r="K26" s="88">
        <v>94167</v>
      </c>
      <c r="L26" s="82">
        <v>18.75</v>
      </c>
      <c r="M26" s="133">
        <f t="shared" si="0"/>
        <v>1312.5</v>
      </c>
      <c r="N26" s="133"/>
      <c r="O26" s="133"/>
      <c r="P26" s="105" t="s">
        <v>85</v>
      </c>
      <c r="Q26" s="131" t="s">
        <v>191</v>
      </c>
      <c r="R26" s="129">
        <v>42033</v>
      </c>
      <c r="S26" s="129" t="s">
        <v>182</v>
      </c>
      <c r="T26" s="130" t="s">
        <v>183</v>
      </c>
    </row>
    <row r="27" spans="1:20" ht="72">
      <c r="A27" s="93" t="s">
        <v>359</v>
      </c>
      <c r="B27" s="83">
        <v>42100</v>
      </c>
      <c r="C27" s="83">
        <v>42110</v>
      </c>
      <c r="D27" s="83">
        <v>42110</v>
      </c>
      <c r="E27" s="95"/>
      <c r="F27" s="85">
        <v>342</v>
      </c>
      <c r="G27" s="89" t="s">
        <v>313</v>
      </c>
      <c r="H27" s="87" t="s">
        <v>24</v>
      </c>
      <c r="I27" s="81">
        <v>24</v>
      </c>
      <c r="J27" s="88">
        <v>24</v>
      </c>
      <c r="K27" s="88">
        <v>94167</v>
      </c>
      <c r="L27" s="82">
        <v>18.75</v>
      </c>
      <c r="M27" s="133">
        <f t="shared" si="0"/>
        <v>450</v>
      </c>
      <c r="N27" s="133"/>
      <c r="O27" s="133"/>
      <c r="P27" s="105" t="s">
        <v>85</v>
      </c>
      <c r="Q27" s="131" t="s">
        <v>191</v>
      </c>
      <c r="R27" s="129">
        <v>42033</v>
      </c>
      <c r="S27" s="129" t="s">
        <v>182</v>
      </c>
      <c r="T27" s="130" t="s">
        <v>183</v>
      </c>
    </row>
    <row r="28" spans="1:20" ht="36">
      <c r="A28" s="93" t="s">
        <v>359</v>
      </c>
      <c r="B28" s="83">
        <v>42100</v>
      </c>
      <c r="C28" s="83">
        <v>42110</v>
      </c>
      <c r="D28" s="83">
        <v>42110</v>
      </c>
      <c r="E28" s="95"/>
      <c r="F28" s="85">
        <v>344</v>
      </c>
      <c r="G28" s="86" t="s">
        <v>314</v>
      </c>
      <c r="H28" s="87" t="s">
        <v>24</v>
      </c>
      <c r="I28" s="81">
        <v>12</v>
      </c>
      <c r="J28" s="88">
        <v>12</v>
      </c>
      <c r="K28" s="88">
        <v>94167</v>
      </c>
      <c r="L28" s="82">
        <v>12.1</v>
      </c>
      <c r="M28" s="133">
        <f t="shared" si="0"/>
        <v>145.2</v>
      </c>
      <c r="N28" s="133">
        <f>SUM(M23:M28)*0.16</f>
        <v>1796.08</v>
      </c>
      <c r="O28" s="133">
        <f>SUM(M23:M28)+N28</f>
        <v>13021.58</v>
      </c>
      <c r="P28" s="105" t="s">
        <v>85</v>
      </c>
      <c r="Q28" s="131" t="s">
        <v>191</v>
      </c>
      <c r="R28" s="129">
        <v>42033</v>
      </c>
      <c r="S28" s="129" t="s">
        <v>182</v>
      </c>
      <c r="T28" s="130" t="s">
        <v>183</v>
      </c>
    </row>
    <row r="29" spans="1:20" ht="15">
      <c r="A29" s="93"/>
      <c r="B29" s="83"/>
      <c r="C29" s="83"/>
      <c r="D29" s="83"/>
      <c r="E29" s="95"/>
      <c r="F29" s="85"/>
      <c r="G29" s="86"/>
      <c r="H29" s="87"/>
      <c r="I29" s="81"/>
      <c r="J29" s="88"/>
      <c r="K29" s="88"/>
      <c r="L29" s="82"/>
      <c r="M29" s="133"/>
      <c r="N29" s="133"/>
      <c r="O29" s="133"/>
      <c r="P29" s="105"/>
      <c r="Q29" s="128"/>
      <c r="R29" s="128"/>
      <c r="S29" s="128"/>
      <c r="T29" s="128"/>
    </row>
    <row r="30" spans="1:20" ht="33.75">
      <c r="A30" s="93" t="s">
        <v>360</v>
      </c>
      <c r="B30" s="83">
        <v>42102</v>
      </c>
      <c r="C30" s="83">
        <v>42110</v>
      </c>
      <c r="D30" s="83">
        <v>42111</v>
      </c>
      <c r="E30" s="95"/>
      <c r="F30" s="85">
        <v>3</v>
      </c>
      <c r="G30" s="86" t="s">
        <v>315</v>
      </c>
      <c r="H30" s="87" t="s">
        <v>30</v>
      </c>
      <c r="I30" s="81">
        <v>200</v>
      </c>
      <c r="J30" s="88">
        <v>200</v>
      </c>
      <c r="K30" s="88">
        <v>5101</v>
      </c>
      <c r="L30" s="82">
        <v>5</v>
      </c>
      <c r="M30" s="133">
        <f aca="true" t="shared" si="1" ref="M30:M45">J30*L30</f>
        <v>1000</v>
      </c>
      <c r="N30" s="133"/>
      <c r="O30" s="133"/>
      <c r="P30" s="105" t="s">
        <v>386</v>
      </c>
      <c r="Q30" s="131" t="s">
        <v>185</v>
      </c>
      <c r="R30" s="129">
        <v>42033</v>
      </c>
      <c r="S30" s="129" t="s">
        <v>182</v>
      </c>
      <c r="T30" s="130" t="s">
        <v>183</v>
      </c>
    </row>
    <row r="31" spans="1:20" ht="33.75">
      <c r="A31" s="93" t="s">
        <v>360</v>
      </c>
      <c r="B31" s="83">
        <v>42102</v>
      </c>
      <c r="C31" s="83">
        <v>42110</v>
      </c>
      <c r="D31" s="83">
        <v>42111</v>
      </c>
      <c r="E31" s="95"/>
      <c r="F31" s="85">
        <v>31</v>
      </c>
      <c r="G31" s="86" t="s">
        <v>316</v>
      </c>
      <c r="H31" s="87" t="s">
        <v>27</v>
      </c>
      <c r="I31" s="81">
        <v>50</v>
      </c>
      <c r="J31" s="88">
        <v>50</v>
      </c>
      <c r="K31" s="88">
        <v>5101</v>
      </c>
      <c r="L31" s="82">
        <v>20.98</v>
      </c>
      <c r="M31" s="133">
        <f t="shared" si="1"/>
        <v>1049</v>
      </c>
      <c r="N31" s="133"/>
      <c r="O31" s="133"/>
      <c r="P31" s="105" t="s">
        <v>386</v>
      </c>
      <c r="Q31" s="131" t="s">
        <v>185</v>
      </c>
      <c r="R31" s="129">
        <v>42033</v>
      </c>
      <c r="S31" s="129" t="s">
        <v>182</v>
      </c>
      <c r="T31" s="130" t="s">
        <v>183</v>
      </c>
    </row>
    <row r="32" spans="1:20" ht="36">
      <c r="A32" s="93" t="s">
        <v>360</v>
      </c>
      <c r="B32" s="83">
        <v>42102</v>
      </c>
      <c r="C32" s="83">
        <v>42110</v>
      </c>
      <c r="D32" s="83">
        <v>42111</v>
      </c>
      <c r="E32" s="95"/>
      <c r="F32" s="85">
        <v>41</v>
      </c>
      <c r="G32" s="89" t="s">
        <v>317</v>
      </c>
      <c r="H32" s="87" t="s">
        <v>24</v>
      </c>
      <c r="I32" s="81">
        <v>324</v>
      </c>
      <c r="J32" s="88">
        <v>324</v>
      </c>
      <c r="K32" s="88">
        <v>5101</v>
      </c>
      <c r="L32" s="82">
        <v>37.5</v>
      </c>
      <c r="M32" s="133">
        <f t="shared" si="1"/>
        <v>12150</v>
      </c>
      <c r="N32" s="133"/>
      <c r="O32" s="133"/>
      <c r="P32" s="105" t="s">
        <v>386</v>
      </c>
      <c r="Q32" s="131" t="s">
        <v>185</v>
      </c>
      <c r="R32" s="129">
        <v>42033</v>
      </c>
      <c r="S32" s="129" t="s">
        <v>182</v>
      </c>
      <c r="T32" s="130" t="s">
        <v>183</v>
      </c>
    </row>
    <row r="33" spans="1:20" ht="72">
      <c r="A33" s="93" t="s">
        <v>360</v>
      </c>
      <c r="B33" s="83">
        <v>42102</v>
      </c>
      <c r="C33" s="83">
        <v>42110</v>
      </c>
      <c r="D33" s="83">
        <v>42111</v>
      </c>
      <c r="E33" s="95"/>
      <c r="F33" s="85">
        <v>138</v>
      </c>
      <c r="G33" s="86" t="s">
        <v>318</v>
      </c>
      <c r="H33" s="87" t="s">
        <v>24</v>
      </c>
      <c r="I33" s="81">
        <v>120</v>
      </c>
      <c r="J33" s="88">
        <v>120</v>
      </c>
      <c r="K33" s="88">
        <v>5120</v>
      </c>
      <c r="L33" s="82">
        <v>366.04</v>
      </c>
      <c r="M33" s="133">
        <f t="shared" si="1"/>
        <v>43924.8</v>
      </c>
      <c r="N33" s="133"/>
      <c r="O33" s="133"/>
      <c r="P33" s="105" t="s">
        <v>386</v>
      </c>
      <c r="Q33" s="131" t="s">
        <v>185</v>
      </c>
      <c r="R33" s="129">
        <v>42033</v>
      </c>
      <c r="S33" s="129" t="s">
        <v>182</v>
      </c>
      <c r="T33" s="130" t="s">
        <v>183</v>
      </c>
    </row>
    <row r="34" spans="1:20" ht="108">
      <c r="A34" s="93" t="s">
        <v>360</v>
      </c>
      <c r="B34" s="83">
        <v>42102</v>
      </c>
      <c r="C34" s="83">
        <v>42110</v>
      </c>
      <c r="D34" s="83">
        <v>42111</v>
      </c>
      <c r="E34" s="95"/>
      <c r="F34" s="85">
        <v>157</v>
      </c>
      <c r="G34" s="86" t="s">
        <v>94</v>
      </c>
      <c r="H34" s="87" t="s">
        <v>24</v>
      </c>
      <c r="I34" s="81">
        <v>100</v>
      </c>
      <c r="J34" s="88">
        <v>100</v>
      </c>
      <c r="K34" s="88">
        <v>5120</v>
      </c>
      <c r="L34" s="82">
        <v>90</v>
      </c>
      <c r="M34" s="133">
        <f t="shared" si="1"/>
        <v>9000</v>
      </c>
      <c r="N34" s="133"/>
      <c r="O34" s="133"/>
      <c r="P34" s="105" t="s">
        <v>386</v>
      </c>
      <c r="Q34" s="131" t="s">
        <v>185</v>
      </c>
      <c r="R34" s="129">
        <v>42033</v>
      </c>
      <c r="S34" s="129" t="s">
        <v>182</v>
      </c>
      <c r="T34" s="130" t="s">
        <v>183</v>
      </c>
    </row>
    <row r="35" spans="1:20" ht="48">
      <c r="A35" s="93" t="s">
        <v>360</v>
      </c>
      <c r="B35" s="83">
        <v>42102</v>
      </c>
      <c r="C35" s="83">
        <v>42110</v>
      </c>
      <c r="D35" s="83">
        <v>42111</v>
      </c>
      <c r="E35" s="95"/>
      <c r="F35" s="85">
        <v>160</v>
      </c>
      <c r="G35" s="86" t="s">
        <v>95</v>
      </c>
      <c r="H35" s="87" t="s">
        <v>24</v>
      </c>
      <c r="I35" s="81">
        <v>45</v>
      </c>
      <c r="J35" s="88">
        <v>45</v>
      </c>
      <c r="K35" s="88">
        <v>5101</v>
      </c>
      <c r="L35" s="82">
        <v>277.5</v>
      </c>
      <c r="M35" s="133">
        <f t="shared" si="1"/>
        <v>12487.5</v>
      </c>
      <c r="N35" s="133"/>
      <c r="O35" s="133"/>
      <c r="P35" s="105" t="s">
        <v>386</v>
      </c>
      <c r="Q35" s="131" t="s">
        <v>185</v>
      </c>
      <c r="R35" s="129">
        <v>42033</v>
      </c>
      <c r="S35" s="129" t="s">
        <v>182</v>
      </c>
      <c r="T35" s="130" t="s">
        <v>183</v>
      </c>
    </row>
    <row r="36" spans="1:20" ht="132">
      <c r="A36" s="93" t="s">
        <v>360</v>
      </c>
      <c r="B36" s="83">
        <v>42102</v>
      </c>
      <c r="C36" s="83">
        <v>42110</v>
      </c>
      <c r="D36" s="83">
        <v>42111</v>
      </c>
      <c r="E36" s="95"/>
      <c r="F36" s="85">
        <v>163</v>
      </c>
      <c r="G36" s="86" t="s">
        <v>96</v>
      </c>
      <c r="H36" s="87" t="s">
        <v>24</v>
      </c>
      <c r="I36" s="81">
        <v>2000</v>
      </c>
      <c r="J36" s="88">
        <v>2000</v>
      </c>
      <c r="K36" s="88">
        <v>5101</v>
      </c>
      <c r="L36" s="82">
        <v>121</v>
      </c>
      <c r="M36" s="133">
        <f t="shared" si="1"/>
        <v>242000</v>
      </c>
      <c r="N36" s="133"/>
      <c r="O36" s="133"/>
      <c r="P36" s="105" t="s">
        <v>386</v>
      </c>
      <c r="Q36" s="131" t="s">
        <v>185</v>
      </c>
      <c r="R36" s="129">
        <v>42033</v>
      </c>
      <c r="S36" s="129" t="s">
        <v>182</v>
      </c>
      <c r="T36" s="130" t="s">
        <v>183</v>
      </c>
    </row>
    <row r="37" spans="1:20" ht="108">
      <c r="A37" s="93" t="s">
        <v>360</v>
      </c>
      <c r="B37" s="83">
        <v>42102</v>
      </c>
      <c r="C37" s="83">
        <v>42110</v>
      </c>
      <c r="D37" s="83">
        <v>42111</v>
      </c>
      <c r="E37" s="95"/>
      <c r="F37" s="85">
        <v>164</v>
      </c>
      <c r="G37" s="86" t="s">
        <v>319</v>
      </c>
      <c r="H37" s="87" t="s">
        <v>24</v>
      </c>
      <c r="I37" s="81">
        <v>749</v>
      </c>
      <c r="J37" s="88">
        <v>749</v>
      </c>
      <c r="K37" s="88">
        <v>5120</v>
      </c>
      <c r="L37" s="82">
        <v>127.26</v>
      </c>
      <c r="M37" s="133">
        <f t="shared" si="1"/>
        <v>95317.74</v>
      </c>
      <c r="N37" s="133"/>
      <c r="O37" s="133"/>
      <c r="P37" s="105" t="s">
        <v>386</v>
      </c>
      <c r="Q37" s="131" t="s">
        <v>185</v>
      </c>
      <c r="R37" s="129">
        <v>42033</v>
      </c>
      <c r="S37" s="129" t="s">
        <v>182</v>
      </c>
      <c r="T37" s="130" t="s">
        <v>183</v>
      </c>
    </row>
    <row r="38" spans="1:20" ht="72">
      <c r="A38" s="93" t="s">
        <v>360</v>
      </c>
      <c r="B38" s="83">
        <v>42102</v>
      </c>
      <c r="C38" s="83">
        <v>42110</v>
      </c>
      <c r="D38" s="83">
        <v>42111</v>
      </c>
      <c r="E38" s="95"/>
      <c r="F38" s="85">
        <v>166</v>
      </c>
      <c r="G38" s="86" t="s">
        <v>72</v>
      </c>
      <c r="H38" s="87" t="s">
        <v>24</v>
      </c>
      <c r="I38" s="81">
        <v>40</v>
      </c>
      <c r="J38" s="88">
        <v>40</v>
      </c>
      <c r="K38" s="88">
        <v>5101</v>
      </c>
      <c r="L38" s="82">
        <v>100</v>
      </c>
      <c r="M38" s="133">
        <f t="shared" si="1"/>
        <v>4000</v>
      </c>
      <c r="N38" s="133"/>
      <c r="O38" s="133"/>
      <c r="P38" s="105" t="s">
        <v>386</v>
      </c>
      <c r="Q38" s="131" t="s">
        <v>185</v>
      </c>
      <c r="R38" s="129">
        <v>42033</v>
      </c>
      <c r="S38" s="129" t="s">
        <v>182</v>
      </c>
      <c r="T38" s="130" t="s">
        <v>183</v>
      </c>
    </row>
    <row r="39" spans="1:20" ht="144">
      <c r="A39" s="93" t="s">
        <v>360</v>
      </c>
      <c r="B39" s="83">
        <v>42102</v>
      </c>
      <c r="C39" s="83">
        <v>42110</v>
      </c>
      <c r="D39" s="83">
        <v>42111</v>
      </c>
      <c r="E39" s="95"/>
      <c r="F39" s="85">
        <v>168</v>
      </c>
      <c r="G39" s="86" t="s">
        <v>320</v>
      </c>
      <c r="H39" s="87" t="s">
        <v>24</v>
      </c>
      <c r="I39" s="81">
        <v>1000</v>
      </c>
      <c r="J39" s="88">
        <v>1000</v>
      </c>
      <c r="K39" s="88">
        <v>5101</v>
      </c>
      <c r="L39" s="82">
        <v>7.5</v>
      </c>
      <c r="M39" s="133">
        <f t="shared" si="1"/>
        <v>7500</v>
      </c>
      <c r="N39" s="133"/>
      <c r="O39" s="133"/>
      <c r="P39" s="105" t="s">
        <v>386</v>
      </c>
      <c r="Q39" s="131" t="s">
        <v>185</v>
      </c>
      <c r="R39" s="129">
        <v>42033</v>
      </c>
      <c r="S39" s="129" t="s">
        <v>182</v>
      </c>
      <c r="T39" s="130" t="s">
        <v>183</v>
      </c>
    </row>
    <row r="40" spans="1:20" ht="48">
      <c r="A40" s="93" t="s">
        <v>360</v>
      </c>
      <c r="B40" s="83">
        <v>42102</v>
      </c>
      <c r="C40" s="83">
        <v>42110</v>
      </c>
      <c r="D40" s="83">
        <v>42111</v>
      </c>
      <c r="E40" s="95"/>
      <c r="F40" s="85">
        <v>174</v>
      </c>
      <c r="G40" s="86" t="s">
        <v>321</v>
      </c>
      <c r="H40" s="87" t="s">
        <v>36</v>
      </c>
      <c r="I40" s="81">
        <v>100</v>
      </c>
      <c r="J40" s="88">
        <v>100</v>
      </c>
      <c r="K40" s="88">
        <v>5120</v>
      </c>
      <c r="L40" s="82">
        <v>247.5</v>
      </c>
      <c r="M40" s="133">
        <f t="shared" si="1"/>
        <v>24750</v>
      </c>
      <c r="N40" s="133"/>
      <c r="O40" s="133"/>
      <c r="P40" s="105" t="s">
        <v>386</v>
      </c>
      <c r="Q40" s="131" t="s">
        <v>185</v>
      </c>
      <c r="R40" s="129">
        <v>42033</v>
      </c>
      <c r="S40" s="129" t="s">
        <v>182</v>
      </c>
      <c r="T40" s="130" t="s">
        <v>183</v>
      </c>
    </row>
    <row r="41" spans="1:20" ht="60">
      <c r="A41" s="93" t="s">
        <v>360</v>
      </c>
      <c r="B41" s="83">
        <v>42102</v>
      </c>
      <c r="C41" s="83">
        <v>42110</v>
      </c>
      <c r="D41" s="83">
        <v>42111</v>
      </c>
      <c r="E41" s="95"/>
      <c r="F41" s="85">
        <v>179</v>
      </c>
      <c r="G41" s="86" t="s">
        <v>322</v>
      </c>
      <c r="H41" s="87" t="s">
        <v>36</v>
      </c>
      <c r="I41" s="81">
        <v>180</v>
      </c>
      <c r="J41" s="88">
        <v>180</v>
      </c>
      <c r="K41" s="88">
        <v>5101</v>
      </c>
      <c r="L41" s="82">
        <v>15</v>
      </c>
      <c r="M41" s="133">
        <f t="shared" si="1"/>
        <v>2700</v>
      </c>
      <c r="N41" s="133"/>
      <c r="O41" s="133"/>
      <c r="P41" s="105" t="s">
        <v>386</v>
      </c>
      <c r="Q41" s="131" t="s">
        <v>185</v>
      </c>
      <c r="R41" s="129">
        <v>42033</v>
      </c>
      <c r="S41" s="129" t="s">
        <v>182</v>
      </c>
      <c r="T41" s="130" t="s">
        <v>183</v>
      </c>
    </row>
    <row r="42" spans="1:20" ht="60">
      <c r="A42" s="93" t="s">
        <v>360</v>
      </c>
      <c r="B42" s="83">
        <v>42102</v>
      </c>
      <c r="C42" s="83">
        <v>42110</v>
      </c>
      <c r="D42" s="83">
        <v>42111</v>
      </c>
      <c r="E42" s="95"/>
      <c r="F42" s="85">
        <v>204</v>
      </c>
      <c r="G42" s="86" t="s">
        <v>323</v>
      </c>
      <c r="H42" s="87" t="s">
        <v>28</v>
      </c>
      <c r="I42" s="81">
        <v>10</v>
      </c>
      <c r="J42" s="88">
        <v>10</v>
      </c>
      <c r="K42" s="88">
        <v>5120</v>
      </c>
      <c r="L42" s="82">
        <v>133.75</v>
      </c>
      <c r="M42" s="133">
        <f t="shared" si="1"/>
        <v>1337.5</v>
      </c>
      <c r="N42" s="133"/>
      <c r="O42" s="133"/>
      <c r="P42" s="105" t="s">
        <v>386</v>
      </c>
      <c r="Q42" s="131" t="s">
        <v>185</v>
      </c>
      <c r="R42" s="129">
        <v>42033</v>
      </c>
      <c r="S42" s="129" t="s">
        <v>182</v>
      </c>
      <c r="T42" s="130" t="s">
        <v>183</v>
      </c>
    </row>
    <row r="43" spans="1:20" ht="60">
      <c r="A43" s="93" t="s">
        <v>360</v>
      </c>
      <c r="B43" s="83">
        <v>42102</v>
      </c>
      <c r="C43" s="83">
        <v>42110</v>
      </c>
      <c r="D43" s="83">
        <v>42111</v>
      </c>
      <c r="E43" s="95"/>
      <c r="F43" s="85">
        <v>205</v>
      </c>
      <c r="G43" s="86" t="s">
        <v>324</v>
      </c>
      <c r="H43" s="87" t="s">
        <v>28</v>
      </c>
      <c r="I43" s="81">
        <v>30</v>
      </c>
      <c r="J43" s="88">
        <v>30</v>
      </c>
      <c r="K43" s="88">
        <v>5120</v>
      </c>
      <c r="L43" s="82">
        <v>110</v>
      </c>
      <c r="M43" s="133">
        <f t="shared" si="1"/>
        <v>3300</v>
      </c>
      <c r="N43" s="133"/>
      <c r="O43" s="133"/>
      <c r="P43" s="105" t="s">
        <v>386</v>
      </c>
      <c r="Q43" s="131" t="s">
        <v>185</v>
      </c>
      <c r="R43" s="129">
        <v>42033</v>
      </c>
      <c r="S43" s="129" t="s">
        <v>182</v>
      </c>
      <c r="T43" s="130" t="s">
        <v>183</v>
      </c>
    </row>
    <row r="44" spans="1:20" ht="60">
      <c r="A44" s="93" t="s">
        <v>360</v>
      </c>
      <c r="B44" s="83">
        <v>42102</v>
      </c>
      <c r="C44" s="83">
        <v>42110</v>
      </c>
      <c r="D44" s="83">
        <v>42111</v>
      </c>
      <c r="E44" s="95"/>
      <c r="F44" s="85">
        <v>338</v>
      </c>
      <c r="G44" s="86" t="s">
        <v>325</v>
      </c>
      <c r="H44" s="87" t="s">
        <v>24</v>
      </c>
      <c r="I44" s="81">
        <v>16</v>
      </c>
      <c r="J44" s="88">
        <v>16</v>
      </c>
      <c r="K44" s="88">
        <v>5120</v>
      </c>
      <c r="L44" s="82">
        <v>152.82</v>
      </c>
      <c r="M44" s="133">
        <f t="shared" si="1"/>
        <v>2445.12</v>
      </c>
      <c r="N44" s="133"/>
      <c r="O44" s="133"/>
      <c r="P44" s="105" t="s">
        <v>386</v>
      </c>
      <c r="Q44" s="131" t="s">
        <v>185</v>
      </c>
      <c r="R44" s="129">
        <v>42033</v>
      </c>
      <c r="S44" s="129" t="s">
        <v>182</v>
      </c>
      <c r="T44" s="130" t="s">
        <v>183</v>
      </c>
    </row>
    <row r="45" spans="1:20" ht="96">
      <c r="A45" s="93" t="s">
        <v>360</v>
      </c>
      <c r="B45" s="83">
        <v>42102</v>
      </c>
      <c r="C45" s="83">
        <v>42110</v>
      </c>
      <c r="D45" s="83">
        <v>42111</v>
      </c>
      <c r="E45" s="95"/>
      <c r="F45" s="85">
        <v>352</v>
      </c>
      <c r="G45" s="89" t="s">
        <v>74</v>
      </c>
      <c r="H45" s="87" t="s">
        <v>24</v>
      </c>
      <c r="I45" s="81">
        <v>70</v>
      </c>
      <c r="J45" s="88">
        <v>70</v>
      </c>
      <c r="K45" s="88">
        <v>5101</v>
      </c>
      <c r="L45" s="82">
        <v>106.77</v>
      </c>
      <c r="M45" s="133">
        <f t="shared" si="1"/>
        <v>7473.9</v>
      </c>
      <c r="N45" s="133">
        <f>SUM(M30:M45)*0.16</f>
        <v>75269.6896</v>
      </c>
      <c r="O45" s="133">
        <f>SUM(M30:M45)+N45</f>
        <v>545705.2496</v>
      </c>
      <c r="P45" s="105" t="s">
        <v>386</v>
      </c>
      <c r="Q45" s="131" t="s">
        <v>185</v>
      </c>
      <c r="R45" s="129">
        <v>42033</v>
      </c>
      <c r="S45" s="129" t="s">
        <v>182</v>
      </c>
      <c r="T45" s="130" t="s">
        <v>183</v>
      </c>
    </row>
    <row r="46" spans="1:20" ht="15">
      <c r="A46" s="93"/>
      <c r="B46" s="83"/>
      <c r="C46" s="83"/>
      <c r="D46" s="83"/>
      <c r="E46" s="95"/>
      <c r="F46" s="85"/>
      <c r="G46" s="89"/>
      <c r="H46" s="87"/>
      <c r="I46" s="81"/>
      <c r="J46" s="88"/>
      <c r="K46" s="88"/>
      <c r="L46" s="82"/>
      <c r="M46" s="133"/>
      <c r="N46" s="133"/>
      <c r="O46" s="133"/>
      <c r="P46" s="105"/>
      <c r="Q46" s="128"/>
      <c r="R46" s="128"/>
      <c r="S46" s="128"/>
      <c r="T46" s="128"/>
    </row>
    <row r="47" spans="1:20" ht="33.75">
      <c r="A47" s="93" t="s">
        <v>361</v>
      </c>
      <c r="B47" s="83">
        <v>42100</v>
      </c>
      <c r="C47" s="83">
        <v>42110</v>
      </c>
      <c r="D47" s="83">
        <v>42111</v>
      </c>
      <c r="E47" s="95"/>
      <c r="F47" s="85">
        <v>249</v>
      </c>
      <c r="G47" s="86" t="s">
        <v>78</v>
      </c>
      <c r="H47" s="87" t="s">
        <v>24</v>
      </c>
      <c r="I47" s="81">
        <v>10000</v>
      </c>
      <c r="J47" s="88">
        <v>1000</v>
      </c>
      <c r="K47" s="88">
        <v>1447</v>
      </c>
      <c r="L47" s="82">
        <v>5.2</v>
      </c>
      <c r="M47" s="133">
        <f>J47*L47</f>
        <v>5200</v>
      </c>
      <c r="N47" s="133">
        <f>+M47*0.16</f>
        <v>832</v>
      </c>
      <c r="O47" s="133">
        <f>+M47+N47</f>
        <v>6032</v>
      </c>
      <c r="P47" s="105" t="s">
        <v>79</v>
      </c>
      <c r="Q47" s="131" t="s">
        <v>193</v>
      </c>
      <c r="R47" s="129">
        <v>42033</v>
      </c>
      <c r="S47" s="129" t="s">
        <v>182</v>
      </c>
      <c r="T47" s="130" t="s">
        <v>183</v>
      </c>
    </row>
    <row r="48" spans="1:20" ht="15">
      <c r="A48" s="93"/>
      <c r="B48" s="83"/>
      <c r="C48" s="83"/>
      <c r="D48" s="83"/>
      <c r="E48" s="95"/>
      <c r="F48" s="85"/>
      <c r="G48" s="86"/>
      <c r="H48" s="87"/>
      <c r="I48" s="81"/>
      <c r="J48" s="88"/>
      <c r="K48" s="88"/>
      <c r="L48" s="82"/>
      <c r="M48" s="133"/>
      <c r="N48" s="133"/>
      <c r="O48" s="133"/>
      <c r="P48" s="105"/>
      <c r="Q48" s="128"/>
      <c r="R48" s="128"/>
      <c r="S48" s="128"/>
      <c r="T48" s="128"/>
    </row>
    <row r="49" spans="1:20" ht="33.75">
      <c r="A49" s="93" t="s">
        <v>362</v>
      </c>
      <c r="B49" s="83">
        <v>42100</v>
      </c>
      <c r="C49" s="83">
        <v>42110</v>
      </c>
      <c r="D49" s="83">
        <v>42110</v>
      </c>
      <c r="E49" s="95"/>
      <c r="F49" s="85">
        <v>114</v>
      </c>
      <c r="G49" s="86" t="s">
        <v>75</v>
      </c>
      <c r="H49" s="87" t="s">
        <v>24</v>
      </c>
      <c r="I49" s="81">
        <v>80</v>
      </c>
      <c r="J49" s="88">
        <v>80</v>
      </c>
      <c r="K49" s="88" t="s">
        <v>374</v>
      </c>
      <c r="L49" s="82">
        <v>26.14</v>
      </c>
      <c r="M49" s="133">
        <f aca="true" t="shared" si="2" ref="M49:M56">J49*L49</f>
        <v>2091.2</v>
      </c>
      <c r="N49" s="133"/>
      <c r="O49" s="133"/>
      <c r="P49" s="105" t="s">
        <v>387</v>
      </c>
      <c r="Q49" s="131" t="s">
        <v>195</v>
      </c>
      <c r="R49" s="129">
        <v>42033</v>
      </c>
      <c r="S49" s="129" t="s">
        <v>182</v>
      </c>
      <c r="T49" s="130" t="s">
        <v>183</v>
      </c>
    </row>
    <row r="50" spans="1:20" ht="36">
      <c r="A50" s="93" t="s">
        <v>362</v>
      </c>
      <c r="B50" s="83">
        <v>42100</v>
      </c>
      <c r="C50" s="83">
        <v>42110</v>
      </c>
      <c r="D50" s="83">
        <v>42110</v>
      </c>
      <c r="E50" s="95"/>
      <c r="F50" s="85">
        <v>264</v>
      </c>
      <c r="G50" s="86" t="s">
        <v>118</v>
      </c>
      <c r="H50" s="87" t="s">
        <v>24</v>
      </c>
      <c r="I50" s="81">
        <v>96</v>
      </c>
      <c r="J50" s="88">
        <v>96</v>
      </c>
      <c r="K50" s="88" t="s">
        <v>374</v>
      </c>
      <c r="L50" s="82">
        <v>11.25</v>
      </c>
      <c r="M50" s="133">
        <f t="shared" si="2"/>
        <v>1080</v>
      </c>
      <c r="N50" s="133"/>
      <c r="O50" s="133"/>
      <c r="P50" s="105" t="s">
        <v>387</v>
      </c>
      <c r="Q50" s="131" t="s">
        <v>195</v>
      </c>
      <c r="R50" s="129">
        <v>42033</v>
      </c>
      <c r="S50" s="129" t="s">
        <v>182</v>
      </c>
      <c r="T50" s="130" t="s">
        <v>183</v>
      </c>
    </row>
    <row r="51" spans="1:20" ht="48">
      <c r="A51" s="93" t="s">
        <v>362</v>
      </c>
      <c r="B51" s="83">
        <v>42100</v>
      </c>
      <c r="C51" s="83">
        <v>42110</v>
      </c>
      <c r="D51" s="83">
        <v>42110</v>
      </c>
      <c r="E51" s="95"/>
      <c r="F51" s="85">
        <v>300</v>
      </c>
      <c r="G51" s="89" t="s">
        <v>119</v>
      </c>
      <c r="H51" s="87" t="s">
        <v>24</v>
      </c>
      <c r="I51" s="81">
        <v>104</v>
      </c>
      <c r="J51" s="88">
        <v>104</v>
      </c>
      <c r="K51" s="88" t="s">
        <v>374</v>
      </c>
      <c r="L51" s="82">
        <v>16.25</v>
      </c>
      <c r="M51" s="133">
        <f t="shared" si="2"/>
        <v>1690</v>
      </c>
      <c r="N51" s="133"/>
      <c r="O51" s="133"/>
      <c r="P51" s="105" t="s">
        <v>387</v>
      </c>
      <c r="Q51" s="131" t="s">
        <v>195</v>
      </c>
      <c r="R51" s="129">
        <v>42033</v>
      </c>
      <c r="S51" s="129" t="s">
        <v>182</v>
      </c>
      <c r="T51" s="130" t="s">
        <v>183</v>
      </c>
    </row>
    <row r="52" spans="1:20" ht="36">
      <c r="A52" s="93" t="s">
        <v>362</v>
      </c>
      <c r="B52" s="83">
        <v>42100</v>
      </c>
      <c r="C52" s="83">
        <v>42110</v>
      </c>
      <c r="D52" s="83">
        <v>42110</v>
      </c>
      <c r="E52" s="95"/>
      <c r="F52" s="85">
        <v>305</v>
      </c>
      <c r="G52" s="89" t="s">
        <v>326</v>
      </c>
      <c r="H52" s="87" t="s">
        <v>24</v>
      </c>
      <c r="I52" s="81">
        <v>48</v>
      </c>
      <c r="J52" s="88">
        <v>48</v>
      </c>
      <c r="K52" s="88" t="s">
        <v>374</v>
      </c>
      <c r="L52" s="82">
        <v>13.75</v>
      </c>
      <c r="M52" s="133">
        <f t="shared" si="2"/>
        <v>660</v>
      </c>
      <c r="N52" s="133"/>
      <c r="O52" s="133"/>
      <c r="P52" s="105" t="s">
        <v>387</v>
      </c>
      <c r="Q52" s="131" t="s">
        <v>195</v>
      </c>
      <c r="R52" s="129">
        <v>42033</v>
      </c>
      <c r="S52" s="129" t="s">
        <v>182</v>
      </c>
      <c r="T52" s="130" t="s">
        <v>183</v>
      </c>
    </row>
    <row r="53" spans="1:20" ht="48">
      <c r="A53" s="93" t="s">
        <v>362</v>
      </c>
      <c r="B53" s="83">
        <v>42100</v>
      </c>
      <c r="C53" s="83">
        <v>42110</v>
      </c>
      <c r="D53" s="83">
        <v>42110</v>
      </c>
      <c r="E53" s="95"/>
      <c r="F53" s="85">
        <v>306</v>
      </c>
      <c r="G53" s="86" t="s">
        <v>327</v>
      </c>
      <c r="H53" s="87" t="s">
        <v>24</v>
      </c>
      <c r="I53" s="81">
        <v>28</v>
      </c>
      <c r="J53" s="88">
        <v>28</v>
      </c>
      <c r="K53" s="88" t="s">
        <v>374</v>
      </c>
      <c r="L53" s="82">
        <v>27.19</v>
      </c>
      <c r="M53" s="133">
        <f t="shared" si="2"/>
        <v>761.32</v>
      </c>
      <c r="N53" s="133"/>
      <c r="O53" s="133"/>
      <c r="P53" s="105" t="s">
        <v>387</v>
      </c>
      <c r="Q53" s="131" t="s">
        <v>195</v>
      </c>
      <c r="R53" s="129">
        <v>42033</v>
      </c>
      <c r="S53" s="129" t="s">
        <v>182</v>
      </c>
      <c r="T53" s="130" t="s">
        <v>183</v>
      </c>
    </row>
    <row r="54" spans="1:20" ht="48">
      <c r="A54" s="93" t="s">
        <v>362</v>
      </c>
      <c r="B54" s="83">
        <v>42100</v>
      </c>
      <c r="C54" s="83">
        <v>42110</v>
      </c>
      <c r="D54" s="83">
        <v>42110</v>
      </c>
      <c r="E54" s="95"/>
      <c r="F54" s="85">
        <v>313</v>
      </c>
      <c r="G54" s="86" t="s">
        <v>120</v>
      </c>
      <c r="H54" s="87" t="s">
        <v>24</v>
      </c>
      <c r="I54" s="81">
        <v>10</v>
      </c>
      <c r="J54" s="88">
        <v>10</v>
      </c>
      <c r="K54" s="88" t="s">
        <v>374</v>
      </c>
      <c r="L54" s="82">
        <v>37.5</v>
      </c>
      <c r="M54" s="133">
        <f t="shared" si="2"/>
        <v>375</v>
      </c>
      <c r="N54" s="133"/>
      <c r="O54" s="133"/>
      <c r="P54" s="105" t="s">
        <v>387</v>
      </c>
      <c r="Q54" s="131" t="s">
        <v>195</v>
      </c>
      <c r="R54" s="129">
        <v>42033</v>
      </c>
      <c r="S54" s="129" t="s">
        <v>182</v>
      </c>
      <c r="T54" s="130" t="s">
        <v>183</v>
      </c>
    </row>
    <row r="55" spans="1:20" ht="90">
      <c r="A55" s="93" t="s">
        <v>362</v>
      </c>
      <c r="B55" s="83">
        <v>42100</v>
      </c>
      <c r="C55" s="83">
        <v>42110</v>
      </c>
      <c r="D55" s="88"/>
      <c r="E55" s="134" t="s">
        <v>444</v>
      </c>
      <c r="F55" s="85">
        <v>318</v>
      </c>
      <c r="G55" s="89" t="s">
        <v>328</v>
      </c>
      <c r="H55" s="87" t="s">
        <v>24</v>
      </c>
      <c r="I55" s="81">
        <v>7</v>
      </c>
      <c r="J55" s="88"/>
      <c r="K55" s="88"/>
      <c r="L55" s="82">
        <v>10.42</v>
      </c>
      <c r="M55" s="133">
        <f t="shared" si="2"/>
        <v>0</v>
      </c>
      <c r="N55" s="133"/>
      <c r="O55" s="133"/>
      <c r="P55" s="105" t="s">
        <v>387</v>
      </c>
      <c r="Q55" s="131" t="s">
        <v>195</v>
      </c>
      <c r="R55" s="129">
        <v>42033</v>
      </c>
      <c r="S55" s="129" t="s">
        <v>182</v>
      </c>
      <c r="T55" s="130" t="s">
        <v>183</v>
      </c>
    </row>
    <row r="56" spans="1:20" ht="36">
      <c r="A56" s="93" t="s">
        <v>362</v>
      </c>
      <c r="B56" s="83">
        <v>42100</v>
      </c>
      <c r="C56" s="83">
        <v>42110</v>
      </c>
      <c r="D56" s="83">
        <v>42116</v>
      </c>
      <c r="E56" s="95"/>
      <c r="F56" s="85">
        <v>322</v>
      </c>
      <c r="G56" s="86" t="s">
        <v>329</v>
      </c>
      <c r="H56" s="87" t="s">
        <v>24</v>
      </c>
      <c r="I56" s="81">
        <v>17</v>
      </c>
      <c r="J56" s="88">
        <v>17</v>
      </c>
      <c r="K56" s="88" t="s">
        <v>375</v>
      </c>
      <c r="L56" s="82">
        <v>54.17</v>
      </c>
      <c r="M56" s="133">
        <f t="shared" si="2"/>
        <v>920.89</v>
      </c>
      <c r="N56" s="133">
        <f>SUM(M49:M56)*0.16</f>
        <v>1212.5456</v>
      </c>
      <c r="O56" s="133">
        <f>SUM(M49:M56)*0.16</f>
        <v>1212.5456</v>
      </c>
      <c r="P56" s="105" t="s">
        <v>387</v>
      </c>
      <c r="Q56" s="131" t="s">
        <v>195</v>
      </c>
      <c r="R56" s="129">
        <v>42033</v>
      </c>
      <c r="S56" s="129" t="s">
        <v>182</v>
      </c>
      <c r="T56" s="130" t="s">
        <v>183</v>
      </c>
    </row>
    <row r="57" spans="1:20" ht="15">
      <c r="A57" s="93"/>
      <c r="B57" s="83"/>
      <c r="C57" s="83"/>
      <c r="D57" s="83"/>
      <c r="E57" s="95"/>
      <c r="F57" s="85"/>
      <c r="G57" s="86"/>
      <c r="H57" s="87"/>
      <c r="I57" s="81"/>
      <c r="J57" s="88"/>
      <c r="K57" s="88"/>
      <c r="L57" s="82"/>
      <c r="M57" s="133"/>
      <c r="N57" s="133"/>
      <c r="O57" s="133"/>
      <c r="P57" s="105"/>
      <c r="Q57" s="128"/>
      <c r="R57" s="128"/>
      <c r="S57" s="128"/>
      <c r="T57" s="128"/>
    </row>
    <row r="58" spans="1:20" ht="36">
      <c r="A58" s="93" t="s">
        <v>363</v>
      </c>
      <c r="B58" s="83">
        <v>42100</v>
      </c>
      <c r="C58" s="83">
        <v>42110</v>
      </c>
      <c r="D58" s="83">
        <v>42103</v>
      </c>
      <c r="E58" s="95"/>
      <c r="F58" s="85">
        <v>25</v>
      </c>
      <c r="G58" s="89" t="s">
        <v>330</v>
      </c>
      <c r="H58" s="87" t="s">
        <v>24</v>
      </c>
      <c r="I58" s="81">
        <v>80</v>
      </c>
      <c r="J58" s="88">
        <v>80</v>
      </c>
      <c r="K58" s="88" t="s">
        <v>376</v>
      </c>
      <c r="L58" s="82">
        <v>67.6</v>
      </c>
      <c r="M58" s="133">
        <f aca="true" t="shared" si="3" ref="M58:M65">J58*L58</f>
        <v>5408</v>
      </c>
      <c r="N58" s="133"/>
      <c r="O58" s="133"/>
      <c r="P58" s="105" t="s">
        <v>44</v>
      </c>
      <c r="Q58" s="131" t="s">
        <v>196</v>
      </c>
      <c r="R58" s="129">
        <v>42033</v>
      </c>
      <c r="S58" s="129" t="s">
        <v>182</v>
      </c>
      <c r="T58" s="130" t="s">
        <v>183</v>
      </c>
    </row>
    <row r="59" spans="1:20" ht="36">
      <c r="A59" s="93" t="s">
        <v>363</v>
      </c>
      <c r="B59" s="83">
        <v>42100</v>
      </c>
      <c r="C59" s="83">
        <v>42110</v>
      </c>
      <c r="D59" s="83">
        <v>42103</v>
      </c>
      <c r="E59" s="95"/>
      <c r="F59" s="85">
        <v>26</v>
      </c>
      <c r="G59" s="89" t="s">
        <v>331</v>
      </c>
      <c r="H59" s="87" t="s">
        <v>24</v>
      </c>
      <c r="I59" s="81">
        <v>30</v>
      </c>
      <c r="J59" s="88">
        <v>30</v>
      </c>
      <c r="K59" s="88" t="s">
        <v>376</v>
      </c>
      <c r="L59" s="82">
        <v>67.6</v>
      </c>
      <c r="M59" s="133">
        <f t="shared" si="3"/>
        <v>2027.9999999999998</v>
      </c>
      <c r="N59" s="133"/>
      <c r="O59" s="133"/>
      <c r="P59" s="105" t="s">
        <v>44</v>
      </c>
      <c r="Q59" s="131" t="s">
        <v>196</v>
      </c>
      <c r="R59" s="129">
        <v>42033</v>
      </c>
      <c r="S59" s="129" t="s">
        <v>182</v>
      </c>
      <c r="T59" s="130" t="s">
        <v>183</v>
      </c>
    </row>
    <row r="60" spans="1:20" ht="72">
      <c r="A60" s="93" t="s">
        <v>363</v>
      </c>
      <c r="B60" s="83">
        <v>42100</v>
      </c>
      <c r="C60" s="83">
        <v>42110</v>
      </c>
      <c r="D60" s="83">
        <v>42103</v>
      </c>
      <c r="E60" s="95"/>
      <c r="F60" s="85">
        <v>95</v>
      </c>
      <c r="G60" s="86" t="s">
        <v>122</v>
      </c>
      <c r="H60" s="87" t="s">
        <v>24</v>
      </c>
      <c r="I60" s="81">
        <v>5</v>
      </c>
      <c r="J60" s="88">
        <v>5</v>
      </c>
      <c r="K60" s="88" t="s">
        <v>376</v>
      </c>
      <c r="L60" s="82">
        <v>848.3</v>
      </c>
      <c r="M60" s="133">
        <f t="shared" si="3"/>
        <v>4241.5</v>
      </c>
      <c r="N60" s="133"/>
      <c r="O60" s="133"/>
      <c r="P60" s="105" t="s">
        <v>44</v>
      </c>
      <c r="Q60" s="131" t="s">
        <v>196</v>
      </c>
      <c r="R60" s="129">
        <v>42033</v>
      </c>
      <c r="S60" s="129" t="s">
        <v>182</v>
      </c>
      <c r="T60" s="130" t="s">
        <v>183</v>
      </c>
    </row>
    <row r="61" spans="1:20" ht="33.75">
      <c r="A61" s="93" t="s">
        <v>363</v>
      </c>
      <c r="B61" s="83">
        <v>42100</v>
      </c>
      <c r="C61" s="83">
        <v>42110</v>
      </c>
      <c r="D61" s="83">
        <v>42103</v>
      </c>
      <c r="E61" s="95"/>
      <c r="F61" s="85">
        <v>226</v>
      </c>
      <c r="G61" s="86" t="s">
        <v>332</v>
      </c>
      <c r="H61" s="87" t="s">
        <v>24</v>
      </c>
      <c r="I61" s="81">
        <v>3</v>
      </c>
      <c r="J61" s="88">
        <v>3</v>
      </c>
      <c r="K61" s="88" t="s">
        <v>376</v>
      </c>
      <c r="L61" s="82">
        <v>461.43</v>
      </c>
      <c r="M61" s="133">
        <f t="shared" si="3"/>
        <v>1384.29</v>
      </c>
      <c r="N61" s="133"/>
      <c r="O61" s="133"/>
      <c r="P61" s="105" t="s">
        <v>44</v>
      </c>
      <c r="Q61" s="131" t="s">
        <v>196</v>
      </c>
      <c r="R61" s="129">
        <v>42033</v>
      </c>
      <c r="S61" s="129" t="s">
        <v>182</v>
      </c>
      <c r="T61" s="130" t="s">
        <v>183</v>
      </c>
    </row>
    <row r="62" spans="1:20" ht="36">
      <c r="A62" s="93" t="s">
        <v>363</v>
      </c>
      <c r="B62" s="83">
        <v>42100</v>
      </c>
      <c r="C62" s="83">
        <v>42110</v>
      </c>
      <c r="D62" s="92" t="s">
        <v>392</v>
      </c>
      <c r="E62" s="95"/>
      <c r="F62" s="85">
        <v>303</v>
      </c>
      <c r="G62" s="89" t="s">
        <v>333</v>
      </c>
      <c r="H62" s="87" t="s">
        <v>24</v>
      </c>
      <c r="I62" s="81">
        <v>156</v>
      </c>
      <c r="J62" s="88">
        <v>156</v>
      </c>
      <c r="K62" s="93" t="s">
        <v>393</v>
      </c>
      <c r="L62" s="82">
        <v>34.19</v>
      </c>
      <c r="M62" s="133">
        <f t="shared" si="3"/>
        <v>5333.639999999999</v>
      </c>
      <c r="N62" s="133"/>
      <c r="O62" s="133"/>
      <c r="P62" s="105" t="s">
        <v>44</v>
      </c>
      <c r="Q62" s="131" t="s">
        <v>196</v>
      </c>
      <c r="R62" s="129">
        <v>42033</v>
      </c>
      <c r="S62" s="129" t="s">
        <v>182</v>
      </c>
      <c r="T62" s="130" t="s">
        <v>183</v>
      </c>
    </row>
    <row r="63" spans="1:20" ht="36">
      <c r="A63" s="93" t="s">
        <v>363</v>
      </c>
      <c r="B63" s="83">
        <v>42100</v>
      </c>
      <c r="C63" s="83">
        <v>42110</v>
      </c>
      <c r="D63" s="83">
        <v>42103</v>
      </c>
      <c r="E63" s="95"/>
      <c r="F63" s="85">
        <v>307</v>
      </c>
      <c r="G63" s="86" t="s">
        <v>334</v>
      </c>
      <c r="H63" s="87" t="s">
        <v>24</v>
      </c>
      <c r="I63" s="81">
        <v>10</v>
      </c>
      <c r="J63" s="88">
        <v>10</v>
      </c>
      <c r="K63" s="88" t="s">
        <v>376</v>
      </c>
      <c r="L63" s="82">
        <v>50.31</v>
      </c>
      <c r="M63" s="133">
        <f t="shared" si="3"/>
        <v>503.1</v>
      </c>
      <c r="N63" s="133"/>
      <c r="O63" s="133"/>
      <c r="P63" s="105" t="s">
        <v>44</v>
      </c>
      <c r="Q63" s="131" t="s">
        <v>196</v>
      </c>
      <c r="R63" s="129">
        <v>42033</v>
      </c>
      <c r="S63" s="129" t="s">
        <v>182</v>
      </c>
      <c r="T63" s="130" t="s">
        <v>183</v>
      </c>
    </row>
    <row r="64" spans="1:20" ht="36">
      <c r="A64" s="93" t="s">
        <v>363</v>
      </c>
      <c r="B64" s="83">
        <v>42100</v>
      </c>
      <c r="C64" s="83">
        <v>42110</v>
      </c>
      <c r="D64" s="88"/>
      <c r="E64" s="95"/>
      <c r="F64" s="85">
        <v>321</v>
      </c>
      <c r="G64" s="89" t="s">
        <v>335</v>
      </c>
      <c r="H64" s="87" t="s">
        <v>24</v>
      </c>
      <c r="I64" s="81">
        <v>17</v>
      </c>
      <c r="J64" s="88">
        <v>17</v>
      </c>
      <c r="K64" s="88" t="s">
        <v>376</v>
      </c>
      <c r="L64" s="82">
        <v>68.04</v>
      </c>
      <c r="M64" s="133">
        <f t="shared" si="3"/>
        <v>1156.68</v>
      </c>
      <c r="N64" s="133"/>
      <c r="O64" s="133"/>
      <c r="P64" s="105" t="s">
        <v>44</v>
      </c>
      <c r="Q64" s="131" t="s">
        <v>196</v>
      </c>
      <c r="R64" s="129">
        <v>42033</v>
      </c>
      <c r="S64" s="129" t="s">
        <v>182</v>
      </c>
      <c r="T64" s="130" t="s">
        <v>183</v>
      </c>
    </row>
    <row r="65" spans="1:20" ht="36">
      <c r="A65" s="93" t="s">
        <v>363</v>
      </c>
      <c r="B65" s="83">
        <v>42100</v>
      </c>
      <c r="C65" s="83">
        <v>42110</v>
      </c>
      <c r="D65" s="92" t="s">
        <v>395</v>
      </c>
      <c r="E65" s="95"/>
      <c r="F65" s="85">
        <v>334</v>
      </c>
      <c r="G65" s="89" t="s">
        <v>73</v>
      </c>
      <c r="H65" s="87" t="s">
        <v>28</v>
      </c>
      <c r="I65" s="81">
        <v>24</v>
      </c>
      <c r="J65" s="88">
        <v>24</v>
      </c>
      <c r="K65" s="93" t="s">
        <v>394</v>
      </c>
      <c r="L65" s="82">
        <v>380</v>
      </c>
      <c r="M65" s="133">
        <f t="shared" si="3"/>
        <v>9120</v>
      </c>
      <c r="N65" s="133">
        <f>SUM(M58:M65)*0.16</f>
        <v>4668.0336</v>
      </c>
      <c r="O65" s="133">
        <f>SUM(M58:M65)+N65</f>
        <v>33843.2436</v>
      </c>
      <c r="P65" s="105" t="s">
        <v>44</v>
      </c>
      <c r="Q65" s="131" t="s">
        <v>196</v>
      </c>
      <c r="R65" s="129">
        <v>42033</v>
      </c>
      <c r="S65" s="129" t="s">
        <v>182</v>
      </c>
      <c r="T65" s="130" t="s">
        <v>183</v>
      </c>
    </row>
    <row r="66" spans="1:20" ht="15">
      <c r="A66" s="93"/>
      <c r="B66" s="83"/>
      <c r="C66" s="83"/>
      <c r="D66" s="92"/>
      <c r="E66" s="95"/>
      <c r="F66" s="85"/>
      <c r="G66" s="89"/>
      <c r="H66" s="87"/>
      <c r="I66" s="81"/>
      <c r="J66" s="88"/>
      <c r="K66" s="93"/>
      <c r="L66" s="82"/>
      <c r="M66" s="133"/>
      <c r="N66" s="133"/>
      <c r="O66" s="133"/>
      <c r="P66" s="105"/>
      <c r="Q66" s="128"/>
      <c r="R66" s="128"/>
      <c r="S66" s="128"/>
      <c r="T66" s="128"/>
    </row>
    <row r="67" spans="1:20" ht="48">
      <c r="A67" s="93" t="s">
        <v>364</v>
      </c>
      <c r="B67" s="83">
        <v>42100</v>
      </c>
      <c r="C67" s="83">
        <v>42110</v>
      </c>
      <c r="D67" s="83">
        <v>42109</v>
      </c>
      <c r="E67" s="95"/>
      <c r="F67" s="85">
        <v>100</v>
      </c>
      <c r="G67" s="86" t="s">
        <v>336</v>
      </c>
      <c r="H67" s="87" t="s">
        <v>28</v>
      </c>
      <c r="I67" s="81">
        <v>24</v>
      </c>
      <c r="J67" s="88">
        <v>24</v>
      </c>
      <c r="K67" s="88">
        <v>95142</v>
      </c>
      <c r="L67" s="82">
        <v>217.5</v>
      </c>
      <c r="M67" s="133">
        <f>J67*L67</f>
        <v>5220</v>
      </c>
      <c r="N67" s="133"/>
      <c r="O67" s="133"/>
      <c r="P67" s="105" t="s">
        <v>388</v>
      </c>
      <c r="Q67" s="131" t="s">
        <v>198</v>
      </c>
      <c r="R67" s="129">
        <v>42033</v>
      </c>
      <c r="S67" s="129" t="s">
        <v>182</v>
      </c>
      <c r="T67" s="130" t="s">
        <v>183</v>
      </c>
    </row>
    <row r="68" spans="1:20" ht="60">
      <c r="A68" s="93" t="s">
        <v>364</v>
      </c>
      <c r="B68" s="83">
        <v>42100</v>
      </c>
      <c r="C68" s="83">
        <v>42110</v>
      </c>
      <c r="D68" s="83">
        <v>42109</v>
      </c>
      <c r="E68" s="95"/>
      <c r="F68" s="85">
        <v>284</v>
      </c>
      <c r="G68" s="86" t="s">
        <v>337</v>
      </c>
      <c r="H68" s="87" t="s">
        <v>24</v>
      </c>
      <c r="I68" s="81">
        <v>3</v>
      </c>
      <c r="J68" s="88">
        <v>3</v>
      </c>
      <c r="K68" s="88">
        <v>95142</v>
      </c>
      <c r="L68" s="82">
        <v>2.86</v>
      </c>
      <c r="M68" s="133">
        <f>J68*L68</f>
        <v>8.58</v>
      </c>
      <c r="N68" s="133">
        <f>SUM(M67:M68)*0.16</f>
        <v>836.5728</v>
      </c>
      <c r="O68" s="133">
        <f>SUM(M67:M68)+N68</f>
        <v>6065.1528</v>
      </c>
      <c r="P68" s="105" t="s">
        <v>388</v>
      </c>
      <c r="Q68" s="131" t="s">
        <v>198</v>
      </c>
      <c r="R68" s="129">
        <v>42033</v>
      </c>
      <c r="S68" s="129" t="s">
        <v>182</v>
      </c>
      <c r="T68" s="130" t="s">
        <v>183</v>
      </c>
    </row>
    <row r="69" spans="1:20" ht="15">
      <c r="A69" s="93"/>
      <c r="B69" s="83"/>
      <c r="C69" s="83"/>
      <c r="D69" s="83"/>
      <c r="E69" s="95"/>
      <c r="F69" s="85"/>
      <c r="G69" s="86"/>
      <c r="H69" s="87"/>
      <c r="I69" s="81"/>
      <c r="J69" s="88"/>
      <c r="K69" s="88"/>
      <c r="L69" s="82"/>
      <c r="M69" s="133"/>
      <c r="N69" s="133"/>
      <c r="O69" s="133"/>
      <c r="P69" s="105"/>
      <c r="Q69" s="128"/>
      <c r="R69" s="128"/>
      <c r="S69" s="128"/>
      <c r="T69" s="128"/>
    </row>
    <row r="70" spans="1:20" ht="36">
      <c r="A70" s="93" t="s">
        <v>365</v>
      </c>
      <c r="B70" s="83">
        <v>42102</v>
      </c>
      <c r="C70" s="83">
        <v>42110</v>
      </c>
      <c r="D70" s="83">
        <v>42110</v>
      </c>
      <c r="E70" s="95"/>
      <c r="F70" s="85">
        <v>33</v>
      </c>
      <c r="G70" s="89" t="s">
        <v>99</v>
      </c>
      <c r="H70" s="87" t="s">
        <v>24</v>
      </c>
      <c r="I70" s="81">
        <v>42</v>
      </c>
      <c r="J70" s="88">
        <v>42</v>
      </c>
      <c r="K70" s="88" t="s">
        <v>377</v>
      </c>
      <c r="L70" s="82">
        <v>7.09</v>
      </c>
      <c r="M70" s="133">
        <f>J70*L70</f>
        <v>297.78</v>
      </c>
      <c r="N70" s="133"/>
      <c r="O70" s="133"/>
      <c r="P70" s="105" t="s">
        <v>389</v>
      </c>
      <c r="Q70" s="131" t="s">
        <v>187</v>
      </c>
      <c r="R70" s="129">
        <v>42033</v>
      </c>
      <c r="S70" s="129" t="s">
        <v>182</v>
      </c>
      <c r="T70" s="130" t="s">
        <v>183</v>
      </c>
    </row>
    <row r="71" spans="1:20" ht="84">
      <c r="A71" s="93" t="s">
        <v>365</v>
      </c>
      <c r="B71" s="83">
        <v>42102</v>
      </c>
      <c r="C71" s="83">
        <v>42110</v>
      </c>
      <c r="D71" s="83">
        <v>42110</v>
      </c>
      <c r="E71" s="95"/>
      <c r="F71" s="85">
        <v>43</v>
      </c>
      <c r="G71" s="89" t="s">
        <v>88</v>
      </c>
      <c r="H71" s="87" t="s">
        <v>28</v>
      </c>
      <c r="I71" s="81">
        <v>4</v>
      </c>
      <c r="J71" s="88">
        <v>4</v>
      </c>
      <c r="K71" s="88" t="s">
        <v>377</v>
      </c>
      <c r="L71" s="82">
        <v>840.42</v>
      </c>
      <c r="M71" s="133">
        <f aca="true" t="shared" si="4" ref="M71:M77">J71*L71</f>
        <v>3361.68</v>
      </c>
      <c r="N71" s="133"/>
      <c r="O71" s="133"/>
      <c r="P71" s="105" t="s">
        <v>389</v>
      </c>
      <c r="Q71" s="131" t="s">
        <v>187</v>
      </c>
      <c r="R71" s="129">
        <v>42033</v>
      </c>
      <c r="S71" s="129" t="s">
        <v>182</v>
      </c>
      <c r="T71" s="130" t="s">
        <v>183</v>
      </c>
    </row>
    <row r="72" spans="1:20" ht="84">
      <c r="A72" s="93" t="s">
        <v>365</v>
      </c>
      <c r="B72" s="83">
        <v>42102</v>
      </c>
      <c r="C72" s="83">
        <v>42110</v>
      </c>
      <c r="D72" s="83">
        <v>42110</v>
      </c>
      <c r="E72" s="95"/>
      <c r="F72" s="85">
        <v>45</v>
      </c>
      <c r="G72" s="89" t="s">
        <v>100</v>
      </c>
      <c r="H72" s="87" t="s">
        <v>28</v>
      </c>
      <c r="I72" s="81">
        <v>3</v>
      </c>
      <c r="J72" s="88">
        <v>3</v>
      </c>
      <c r="K72" s="88" t="s">
        <v>377</v>
      </c>
      <c r="L72" s="82">
        <v>1112.88</v>
      </c>
      <c r="M72" s="133">
        <f t="shared" si="4"/>
        <v>3338.6400000000003</v>
      </c>
      <c r="N72" s="133"/>
      <c r="O72" s="133"/>
      <c r="P72" s="105" t="s">
        <v>389</v>
      </c>
      <c r="Q72" s="131" t="s">
        <v>187</v>
      </c>
      <c r="R72" s="129">
        <v>42033</v>
      </c>
      <c r="S72" s="129" t="s">
        <v>182</v>
      </c>
      <c r="T72" s="130" t="s">
        <v>183</v>
      </c>
    </row>
    <row r="73" spans="1:20" ht="108">
      <c r="A73" s="93" t="s">
        <v>365</v>
      </c>
      <c r="B73" s="83">
        <v>42102</v>
      </c>
      <c r="C73" s="83">
        <v>42110</v>
      </c>
      <c r="D73" s="83">
        <v>42110</v>
      </c>
      <c r="E73" s="95"/>
      <c r="F73" s="85">
        <v>46</v>
      </c>
      <c r="G73" s="89" t="s">
        <v>101</v>
      </c>
      <c r="H73" s="87" t="s">
        <v>28</v>
      </c>
      <c r="I73" s="81">
        <v>8</v>
      </c>
      <c r="J73" s="88">
        <v>8</v>
      </c>
      <c r="K73" s="88" t="s">
        <v>377</v>
      </c>
      <c r="L73" s="82">
        <v>569</v>
      </c>
      <c r="M73" s="133">
        <f t="shared" si="4"/>
        <v>4552</v>
      </c>
      <c r="N73" s="133"/>
      <c r="O73" s="133"/>
      <c r="P73" s="105" t="s">
        <v>389</v>
      </c>
      <c r="Q73" s="131" t="s">
        <v>187</v>
      </c>
      <c r="R73" s="129">
        <v>42033</v>
      </c>
      <c r="S73" s="129" t="s">
        <v>182</v>
      </c>
      <c r="T73" s="130" t="s">
        <v>183</v>
      </c>
    </row>
    <row r="74" spans="1:20" ht="108">
      <c r="A74" s="93" t="s">
        <v>365</v>
      </c>
      <c r="B74" s="83">
        <v>42102</v>
      </c>
      <c r="C74" s="83">
        <v>42110</v>
      </c>
      <c r="D74" s="83">
        <v>42110</v>
      </c>
      <c r="E74" s="95"/>
      <c r="F74" s="85">
        <v>47</v>
      </c>
      <c r="G74" s="89" t="s">
        <v>102</v>
      </c>
      <c r="H74" s="87" t="s">
        <v>28</v>
      </c>
      <c r="I74" s="81">
        <v>12</v>
      </c>
      <c r="J74" s="88">
        <v>12</v>
      </c>
      <c r="K74" s="88" t="s">
        <v>377</v>
      </c>
      <c r="L74" s="82">
        <v>569</v>
      </c>
      <c r="M74" s="133">
        <f t="shared" si="4"/>
        <v>6828</v>
      </c>
      <c r="N74" s="133"/>
      <c r="O74" s="133"/>
      <c r="P74" s="105" t="s">
        <v>389</v>
      </c>
      <c r="Q74" s="131" t="s">
        <v>187</v>
      </c>
      <c r="R74" s="129">
        <v>42033</v>
      </c>
      <c r="S74" s="129" t="s">
        <v>182</v>
      </c>
      <c r="T74" s="130" t="s">
        <v>183</v>
      </c>
    </row>
    <row r="75" spans="1:20" ht="216">
      <c r="A75" s="93" t="s">
        <v>365</v>
      </c>
      <c r="B75" s="83">
        <v>42102</v>
      </c>
      <c r="C75" s="83">
        <v>42110</v>
      </c>
      <c r="D75" s="83">
        <v>42110</v>
      </c>
      <c r="E75" s="95"/>
      <c r="F75" s="85">
        <v>48</v>
      </c>
      <c r="G75" s="89" t="s">
        <v>103</v>
      </c>
      <c r="H75" s="87" t="s">
        <v>28</v>
      </c>
      <c r="I75" s="81">
        <v>10</v>
      </c>
      <c r="J75" s="88">
        <v>10</v>
      </c>
      <c r="K75" s="88" t="s">
        <v>377</v>
      </c>
      <c r="L75" s="82">
        <v>2380.61</v>
      </c>
      <c r="M75" s="133">
        <f t="shared" si="4"/>
        <v>23806.100000000002</v>
      </c>
      <c r="N75" s="133"/>
      <c r="O75" s="133"/>
      <c r="P75" s="105" t="s">
        <v>389</v>
      </c>
      <c r="Q75" s="131" t="s">
        <v>187</v>
      </c>
      <c r="R75" s="129">
        <v>42033</v>
      </c>
      <c r="S75" s="129" t="s">
        <v>182</v>
      </c>
      <c r="T75" s="130" t="s">
        <v>183</v>
      </c>
    </row>
    <row r="76" spans="1:20" ht="156">
      <c r="A76" s="93" t="s">
        <v>365</v>
      </c>
      <c r="B76" s="83">
        <v>42102</v>
      </c>
      <c r="C76" s="83">
        <v>42110</v>
      </c>
      <c r="D76" s="83">
        <v>42110</v>
      </c>
      <c r="E76" s="95"/>
      <c r="F76" s="85">
        <v>49</v>
      </c>
      <c r="G76" s="89" t="s">
        <v>104</v>
      </c>
      <c r="H76" s="87" t="s">
        <v>28</v>
      </c>
      <c r="I76" s="81">
        <v>8</v>
      </c>
      <c r="J76" s="88">
        <v>8</v>
      </c>
      <c r="K76" s="88" t="s">
        <v>377</v>
      </c>
      <c r="L76" s="82">
        <v>848.98</v>
      </c>
      <c r="M76" s="133">
        <f t="shared" si="4"/>
        <v>6791.84</v>
      </c>
      <c r="N76" s="133"/>
      <c r="O76" s="133"/>
      <c r="P76" s="105" t="s">
        <v>389</v>
      </c>
      <c r="Q76" s="131" t="s">
        <v>187</v>
      </c>
      <c r="R76" s="129">
        <v>42033</v>
      </c>
      <c r="S76" s="129" t="s">
        <v>182</v>
      </c>
      <c r="T76" s="130" t="s">
        <v>183</v>
      </c>
    </row>
    <row r="77" spans="1:20" ht="120">
      <c r="A77" s="93" t="s">
        <v>365</v>
      </c>
      <c r="B77" s="83">
        <v>42102</v>
      </c>
      <c r="C77" s="83">
        <v>42110</v>
      </c>
      <c r="D77" s="83">
        <v>42110</v>
      </c>
      <c r="E77" s="95"/>
      <c r="F77" s="85">
        <v>50</v>
      </c>
      <c r="G77" s="89" t="s">
        <v>105</v>
      </c>
      <c r="H77" s="87" t="s">
        <v>28</v>
      </c>
      <c r="I77" s="81">
        <v>28</v>
      </c>
      <c r="J77" s="88">
        <v>28</v>
      </c>
      <c r="K77" s="88" t="s">
        <v>377</v>
      </c>
      <c r="L77" s="82">
        <v>901.6</v>
      </c>
      <c r="M77" s="133">
        <f t="shared" si="4"/>
        <v>25244.8</v>
      </c>
      <c r="N77" s="133">
        <f>SUM(M70:M77)*0.16</f>
        <v>11875.3344</v>
      </c>
      <c r="O77" s="133">
        <f>SUM(M70:M77)+N77</f>
        <v>86096.17439999999</v>
      </c>
      <c r="P77" s="105" t="s">
        <v>389</v>
      </c>
      <c r="Q77" s="131" t="s">
        <v>187</v>
      </c>
      <c r="R77" s="129">
        <v>42033</v>
      </c>
      <c r="S77" s="129" t="s">
        <v>182</v>
      </c>
      <c r="T77" s="130" t="s">
        <v>183</v>
      </c>
    </row>
    <row r="78" spans="1:20" ht="15">
      <c r="A78" s="93"/>
      <c r="B78" s="83"/>
      <c r="C78" s="83"/>
      <c r="D78" s="83"/>
      <c r="E78" s="95"/>
      <c r="F78" s="85"/>
      <c r="G78" s="89"/>
      <c r="H78" s="87"/>
      <c r="I78" s="81"/>
      <c r="J78" s="88"/>
      <c r="K78" s="88"/>
      <c r="L78" s="82"/>
      <c r="M78" s="133"/>
      <c r="N78" s="133"/>
      <c r="O78" s="133"/>
      <c r="P78" s="105"/>
      <c r="Q78" s="128"/>
      <c r="R78" s="128"/>
      <c r="S78" s="128"/>
      <c r="T78" s="128"/>
    </row>
    <row r="79" spans="1:20" ht="72">
      <c r="A79" s="93" t="s">
        <v>366</v>
      </c>
      <c r="B79" s="83">
        <v>42100</v>
      </c>
      <c r="C79" s="83">
        <v>42110</v>
      </c>
      <c r="D79" s="83">
        <v>42110</v>
      </c>
      <c r="E79" s="95"/>
      <c r="F79" s="85">
        <v>101</v>
      </c>
      <c r="G79" s="86" t="s">
        <v>338</v>
      </c>
      <c r="H79" s="87" t="s">
        <v>24</v>
      </c>
      <c r="I79" s="81">
        <v>50</v>
      </c>
      <c r="J79" s="88">
        <v>50</v>
      </c>
      <c r="K79" s="88" t="s">
        <v>378</v>
      </c>
      <c r="L79" s="82">
        <v>322.5</v>
      </c>
      <c r="M79" s="133">
        <f>J79*L79</f>
        <v>16125</v>
      </c>
      <c r="N79" s="133">
        <f>+M79*0.16</f>
        <v>2580</v>
      </c>
      <c r="O79" s="133">
        <f>+M79+N79</f>
        <v>18705</v>
      </c>
      <c r="P79" s="105" t="s">
        <v>160</v>
      </c>
      <c r="Q79" s="131" t="s">
        <v>194</v>
      </c>
      <c r="R79" s="129">
        <v>42033</v>
      </c>
      <c r="S79" s="129" t="s">
        <v>182</v>
      </c>
      <c r="T79" s="130" t="s">
        <v>183</v>
      </c>
    </row>
    <row r="80" spans="1:20" ht="15">
      <c r="A80" s="93"/>
      <c r="B80" s="83"/>
      <c r="C80" s="83"/>
      <c r="D80" s="83"/>
      <c r="E80" s="95"/>
      <c r="F80" s="85"/>
      <c r="G80" s="86"/>
      <c r="H80" s="87"/>
      <c r="I80" s="81"/>
      <c r="J80" s="88"/>
      <c r="K80" s="88"/>
      <c r="L80" s="82"/>
      <c r="M80" s="133"/>
      <c r="N80" s="133"/>
      <c r="O80" s="133"/>
      <c r="P80" s="105"/>
      <c r="Q80" s="128"/>
      <c r="R80" s="128"/>
      <c r="S80" s="128"/>
      <c r="T80" s="128"/>
    </row>
    <row r="81" spans="1:20" ht="60">
      <c r="A81" s="93" t="s">
        <v>367</v>
      </c>
      <c r="B81" s="83">
        <v>42102</v>
      </c>
      <c r="C81" s="83">
        <v>42110</v>
      </c>
      <c r="D81" s="83">
        <v>42111</v>
      </c>
      <c r="E81" s="95"/>
      <c r="F81" s="85">
        <v>165</v>
      </c>
      <c r="G81" s="86" t="s">
        <v>339</v>
      </c>
      <c r="H81" s="87" t="s">
        <v>24</v>
      </c>
      <c r="I81" s="81">
        <v>90</v>
      </c>
      <c r="J81" s="88">
        <v>90</v>
      </c>
      <c r="K81" s="88" t="s">
        <v>379</v>
      </c>
      <c r="L81" s="82">
        <v>376.47</v>
      </c>
      <c r="M81" s="133">
        <f>J81*L81</f>
        <v>33882.3</v>
      </c>
      <c r="N81" s="133">
        <f>+M81*0.16</f>
        <v>5421.168000000001</v>
      </c>
      <c r="O81" s="133">
        <f>+M81+N81</f>
        <v>39303.468</v>
      </c>
      <c r="P81" s="105" t="s">
        <v>390</v>
      </c>
      <c r="Q81" s="131" t="s">
        <v>442</v>
      </c>
      <c r="R81" s="129">
        <v>42033</v>
      </c>
      <c r="S81" s="129" t="s">
        <v>182</v>
      </c>
      <c r="T81" s="130" t="s">
        <v>183</v>
      </c>
    </row>
    <row r="82" spans="1:20" ht="15">
      <c r="A82" s="93"/>
      <c r="B82" s="83"/>
      <c r="C82" s="83"/>
      <c r="D82" s="83"/>
      <c r="E82" s="95"/>
      <c r="F82" s="85"/>
      <c r="G82" s="86"/>
      <c r="H82" s="87"/>
      <c r="I82" s="81"/>
      <c r="J82" s="88"/>
      <c r="K82" s="88"/>
      <c r="L82" s="82"/>
      <c r="M82" s="133"/>
      <c r="N82" s="133"/>
      <c r="O82" s="133"/>
      <c r="P82" s="105"/>
      <c r="Q82" s="128"/>
      <c r="R82" s="128"/>
      <c r="S82" s="128"/>
      <c r="T82" s="128"/>
    </row>
    <row r="83" spans="1:20" ht="108">
      <c r="A83" s="93" t="s">
        <v>368</v>
      </c>
      <c r="B83" s="83">
        <v>42102</v>
      </c>
      <c r="C83" s="83">
        <v>42110</v>
      </c>
      <c r="D83" s="83">
        <v>42109</v>
      </c>
      <c r="E83" s="95"/>
      <c r="F83" s="85">
        <v>38</v>
      </c>
      <c r="G83" s="86" t="s">
        <v>340</v>
      </c>
      <c r="H83" s="87" t="s">
        <v>30</v>
      </c>
      <c r="I83" s="81">
        <v>1200</v>
      </c>
      <c r="J83" s="88">
        <v>1200</v>
      </c>
      <c r="K83" s="88" t="s">
        <v>380</v>
      </c>
      <c r="L83" s="82">
        <v>187.5</v>
      </c>
      <c r="M83" s="133">
        <f aca="true" t="shared" si="5" ref="M83:M96">J83*L83</f>
        <v>225000</v>
      </c>
      <c r="N83" s="133"/>
      <c r="O83" s="133"/>
      <c r="P83" s="105" t="s">
        <v>154</v>
      </c>
      <c r="Q83" s="131" t="s">
        <v>185</v>
      </c>
      <c r="R83" s="129">
        <v>42033</v>
      </c>
      <c r="S83" s="129" t="s">
        <v>182</v>
      </c>
      <c r="T83" s="130" t="s">
        <v>183</v>
      </c>
    </row>
    <row r="84" spans="1:20" ht="60">
      <c r="A84" s="93" t="s">
        <v>368</v>
      </c>
      <c r="B84" s="83">
        <v>42102</v>
      </c>
      <c r="C84" s="83">
        <v>42110</v>
      </c>
      <c r="D84" s="83">
        <v>42109</v>
      </c>
      <c r="E84" s="95"/>
      <c r="F84" s="85">
        <v>61</v>
      </c>
      <c r="G84" s="86" t="s">
        <v>341</v>
      </c>
      <c r="H84" s="87" t="s">
        <v>28</v>
      </c>
      <c r="I84" s="81">
        <v>3</v>
      </c>
      <c r="J84" s="88">
        <v>3</v>
      </c>
      <c r="K84" s="88" t="s">
        <v>380</v>
      </c>
      <c r="L84" s="82">
        <v>998.8</v>
      </c>
      <c r="M84" s="133">
        <f t="shared" si="5"/>
        <v>2996.3999999999996</v>
      </c>
      <c r="N84" s="133"/>
      <c r="O84" s="133"/>
      <c r="P84" s="105" t="s">
        <v>154</v>
      </c>
      <c r="Q84" s="131" t="s">
        <v>185</v>
      </c>
      <c r="R84" s="129">
        <v>42033</v>
      </c>
      <c r="S84" s="129" t="s">
        <v>182</v>
      </c>
      <c r="T84" s="130" t="s">
        <v>183</v>
      </c>
    </row>
    <row r="85" spans="1:20" ht="60">
      <c r="A85" s="93" t="s">
        <v>368</v>
      </c>
      <c r="B85" s="83">
        <v>42102</v>
      </c>
      <c r="C85" s="83">
        <v>42110</v>
      </c>
      <c r="D85" s="83">
        <v>42109</v>
      </c>
      <c r="E85" s="95"/>
      <c r="F85" s="85">
        <v>62</v>
      </c>
      <c r="G85" s="86" t="s">
        <v>342</v>
      </c>
      <c r="H85" s="87" t="s">
        <v>28</v>
      </c>
      <c r="I85" s="81">
        <v>14</v>
      </c>
      <c r="J85" s="88">
        <v>14</v>
      </c>
      <c r="K85" s="88" t="s">
        <v>380</v>
      </c>
      <c r="L85" s="82">
        <v>369.6</v>
      </c>
      <c r="M85" s="133">
        <f t="shared" si="5"/>
        <v>5174.400000000001</v>
      </c>
      <c r="N85" s="133"/>
      <c r="O85" s="133"/>
      <c r="P85" s="105" t="s">
        <v>154</v>
      </c>
      <c r="Q85" s="131" t="s">
        <v>185</v>
      </c>
      <c r="R85" s="129">
        <v>42033</v>
      </c>
      <c r="S85" s="129" t="s">
        <v>182</v>
      </c>
      <c r="T85" s="130" t="s">
        <v>183</v>
      </c>
    </row>
    <row r="86" spans="1:20" ht="48">
      <c r="A86" s="93" t="s">
        <v>368</v>
      </c>
      <c r="B86" s="83">
        <v>42102</v>
      </c>
      <c r="C86" s="83">
        <v>42110</v>
      </c>
      <c r="D86" s="83">
        <v>42109</v>
      </c>
      <c r="E86" s="95"/>
      <c r="F86" s="85">
        <v>63</v>
      </c>
      <c r="G86" s="89" t="s">
        <v>343</v>
      </c>
      <c r="H86" s="87" t="s">
        <v>28</v>
      </c>
      <c r="I86" s="81">
        <v>2</v>
      </c>
      <c r="J86" s="88">
        <v>2</v>
      </c>
      <c r="K86" s="88" t="s">
        <v>380</v>
      </c>
      <c r="L86" s="82">
        <v>525.8</v>
      </c>
      <c r="M86" s="133">
        <f t="shared" si="5"/>
        <v>1051.6</v>
      </c>
      <c r="N86" s="133"/>
      <c r="O86" s="133"/>
      <c r="P86" s="105" t="s">
        <v>154</v>
      </c>
      <c r="Q86" s="131" t="s">
        <v>185</v>
      </c>
      <c r="R86" s="129">
        <v>42033</v>
      </c>
      <c r="S86" s="129" t="s">
        <v>182</v>
      </c>
      <c r="T86" s="130" t="s">
        <v>183</v>
      </c>
    </row>
    <row r="87" spans="1:20" ht="105">
      <c r="A87" s="93" t="s">
        <v>368</v>
      </c>
      <c r="B87" s="83">
        <v>42102</v>
      </c>
      <c r="C87" s="83">
        <v>42110</v>
      </c>
      <c r="D87" s="88"/>
      <c r="E87" s="132" t="s">
        <v>443</v>
      </c>
      <c r="F87" s="85">
        <v>72</v>
      </c>
      <c r="G87" s="86" t="s">
        <v>344</v>
      </c>
      <c r="H87" s="87" t="s">
        <v>24</v>
      </c>
      <c r="I87" s="81">
        <v>32</v>
      </c>
      <c r="J87" s="88"/>
      <c r="K87" s="88"/>
      <c r="L87" s="82">
        <v>93.24</v>
      </c>
      <c r="M87" s="133">
        <f t="shared" si="5"/>
        <v>0</v>
      </c>
      <c r="N87" s="133"/>
      <c r="O87" s="133"/>
      <c r="P87" s="105" t="s">
        <v>154</v>
      </c>
      <c r="Q87" s="131" t="s">
        <v>185</v>
      </c>
      <c r="R87" s="129">
        <v>42033</v>
      </c>
      <c r="S87" s="129" t="s">
        <v>182</v>
      </c>
      <c r="T87" s="130" t="s">
        <v>183</v>
      </c>
    </row>
    <row r="88" spans="1:20" ht="48">
      <c r="A88" s="93" t="s">
        <v>368</v>
      </c>
      <c r="B88" s="83">
        <v>42102</v>
      </c>
      <c r="C88" s="83">
        <v>42110</v>
      </c>
      <c r="D88" s="83">
        <v>42118</v>
      </c>
      <c r="E88" s="95"/>
      <c r="F88" s="85">
        <v>111</v>
      </c>
      <c r="G88" s="86" t="s">
        <v>345</v>
      </c>
      <c r="H88" s="87" t="s">
        <v>28</v>
      </c>
      <c r="I88" s="81">
        <v>20</v>
      </c>
      <c r="J88" s="88">
        <v>20</v>
      </c>
      <c r="K88" s="88" t="s">
        <v>381</v>
      </c>
      <c r="L88" s="82">
        <v>84.76</v>
      </c>
      <c r="M88" s="133">
        <f t="shared" si="5"/>
        <v>1695.2</v>
      </c>
      <c r="N88" s="133"/>
      <c r="O88" s="133"/>
      <c r="P88" s="105" t="s">
        <v>154</v>
      </c>
      <c r="Q88" s="131" t="s">
        <v>185</v>
      </c>
      <c r="R88" s="129">
        <v>42033</v>
      </c>
      <c r="S88" s="129" t="s">
        <v>182</v>
      </c>
      <c r="T88" s="130" t="s">
        <v>183</v>
      </c>
    </row>
    <row r="89" spans="1:20" ht="48">
      <c r="A89" s="93" t="s">
        <v>368</v>
      </c>
      <c r="B89" s="83">
        <v>42102</v>
      </c>
      <c r="C89" s="83">
        <v>42110</v>
      </c>
      <c r="D89" s="83">
        <v>42118</v>
      </c>
      <c r="E89" s="95"/>
      <c r="F89" s="85">
        <v>112</v>
      </c>
      <c r="G89" s="86" t="s">
        <v>346</v>
      </c>
      <c r="H89" s="87" t="s">
        <v>28</v>
      </c>
      <c r="I89" s="81">
        <v>28</v>
      </c>
      <c r="J89" s="88">
        <v>28</v>
      </c>
      <c r="K89" s="88" t="s">
        <v>381</v>
      </c>
      <c r="L89" s="82">
        <v>80.22</v>
      </c>
      <c r="M89" s="133">
        <f t="shared" si="5"/>
        <v>2246.16</v>
      </c>
      <c r="N89" s="133"/>
      <c r="O89" s="133"/>
      <c r="P89" s="105" t="s">
        <v>154</v>
      </c>
      <c r="Q89" s="131" t="s">
        <v>185</v>
      </c>
      <c r="R89" s="129">
        <v>42033</v>
      </c>
      <c r="S89" s="129" t="s">
        <v>182</v>
      </c>
      <c r="T89" s="130" t="s">
        <v>183</v>
      </c>
    </row>
    <row r="90" spans="1:20" ht="48">
      <c r="A90" s="93" t="s">
        <v>368</v>
      </c>
      <c r="B90" s="83">
        <v>42102</v>
      </c>
      <c r="C90" s="83">
        <v>42110</v>
      </c>
      <c r="D90" s="83">
        <v>42118</v>
      </c>
      <c r="E90" s="95"/>
      <c r="F90" s="85">
        <v>113</v>
      </c>
      <c r="G90" s="86" t="s">
        <v>347</v>
      </c>
      <c r="H90" s="87" t="s">
        <v>28</v>
      </c>
      <c r="I90" s="81">
        <v>28</v>
      </c>
      <c r="J90" s="88">
        <v>28</v>
      </c>
      <c r="K90" s="88" t="s">
        <v>381</v>
      </c>
      <c r="L90" s="82">
        <v>80.22</v>
      </c>
      <c r="M90" s="133">
        <f t="shared" si="5"/>
        <v>2246.16</v>
      </c>
      <c r="N90" s="133"/>
      <c r="O90" s="133"/>
      <c r="P90" s="105" t="s">
        <v>154</v>
      </c>
      <c r="Q90" s="131" t="s">
        <v>185</v>
      </c>
      <c r="R90" s="129">
        <v>42033</v>
      </c>
      <c r="S90" s="129" t="s">
        <v>182</v>
      </c>
      <c r="T90" s="130" t="s">
        <v>183</v>
      </c>
    </row>
    <row r="91" spans="1:20" ht="48">
      <c r="A91" s="93" t="s">
        <v>368</v>
      </c>
      <c r="B91" s="83">
        <v>42102</v>
      </c>
      <c r="C91" s="83">
        <v>42110</v>
      </c>
      <c r="D91" s="83">
        <v>42118</v>
      </c>
      <c r="E91" s="95"/>
      <c r="F91" s="85">
        <v>115</v>
      </c>
      <c r="G91" s="86" t="s">
        <v>348</v>
      </c>
      <c r="H91" s="87" t="s">
        <v>28</v>
      </c>
      <c r="I91" s="81">
        <v>12</v>
      </c>
      <c r="J91" s="88">
        <v>12</v>
      </c>
      <c r="K91" s="88" t="s">
        <v>381</v>
      </c>
      <c r="L91" s="82">
        <v>137.94</v>
      </c>
      <c r="M91" s="133">
        <f t="shared" si="5"/>
        <v>1655.28</v>
      </c>
      <c r="N91" s="133"/>
      <c r="O91" s="133"/>
      <c r="P91" s="105" t="s">
        <v>154</v>
      </c>
      <c r="Q91" s="131" t="s">
        <v>185</v>
      </c>
      <c r="R91" s="129">
        <v>42033</v>
      </c>
      <c r="S91" s="129" t="s">
        <v>182</v>
      </c>
      <c r="T91" s="130" t="s">
        <v>183</v>
      </c>
    </row>
    <row r="92" spans="1:20" ht="48">
      <c r="A92" s="93" t="s">
        <v>368</v>
      </c>
      <c r="B92" s="83">
        <v>42102</v>
      </c>
      <c r="C92" s="83">
        <v>42110</v>
      </c>
      <c r="D92" s="83">
        <v>42118</v>
      </c>
      <c r="E92" s="95"/>
      <c r="F92" s="85">
        <v>116</v>
      </c>
      <c r="G92" s="86" t="s">
        <v>349</v>
      </c>
      <c r="H92" s="87" t="s">
        <v>28</v>
      </c>
      <c r="I92" s="81">
        <v>20</v>
      </c>
      <c r="J92" s="88">
        <v>20</v>
      </c>
      <c r="K92" s="88" t="s">
        <v>381</v>
      </c>
      <c r="L92" s="82">
        <v>130.55</v>
      </c>
      <c r="M92" s="133">
        <f t="shared" si="5"/>
        <v>2611</v>
      </c>
      <c r="N92" s="133"/>
      <c r="O92" s="133"/>
      <c r="P92" s="105" t="s">
        <v>154</v>
      </c>
      <c r="Q92" s="131" t="s">
        <v>185</v>
      </c>
      <c r="R92" s="129">
        <v>42033</v>
      </c>
      <c r="S92" s="129" t="s">
        <v>182</v>
      </c>
      <c r="T92" s="130" t="s">
        <v>183</v>
      </c>
    </row>
    <row r="93" spans="1:20" ht="48">
      <c r="A93" s="93" t="s">
        <v>368</v>
      </c>
      <c r="B93" s="83">
        <v>42102</v>
      </c>
      <c r="C93" s="83">
        <v>42110</v>
      </c>
      <c r="D93" s="83">
        <v>42130</v>
      </c>
      <c r="E93" s="95"/>
      <c r="F93" s="85">
        <v>117</v>
      </c>
      <c r="G93" s="86" t="s">
        <v>350</v>
      </c>
      <c r="H93" s="87" t="s">
        <v>28</v>
      </c>
      <c r="I93" s="81">
        <v>16</v>
      </c>
      <c r="J93" s="88">
        <v>16</v>
      </c>
      <c r="K93" s="88" t="s">
        <v>382</v>
      </c>
      <c r="L93" s="82">
        <v>130.55</v>
      </c>
      <c r="M93" s="133">
        <f t="shared" si="5"/>
        <v>2088.8</v>
      </c>
      <c r="N93" s="133"/>
      <c r="O93" s="133"/>
      <c r="P93" s="105" t="s">
        <v>154</v>
      </c>
      <c r="Q93" s="131" t="s">
        <v>185</v>
      </c>
      <c r="R93" s="129">
        <v>42033</v>
      </c>
      <c r="S93" s="129" t="s">
        <v>182</v>
      </c>
      <c r="T93" s="130" t="s">
        <v>183</v>
      </c>
    </row>
    <row r="94" spans="1:20" ht="60">
      <c r="A94" s="93" t="s">
        <v>368</v>
      </c>
      <c r="B94" s="83">
        <v>42102</v>
      </c>
      <c r="C94" s="83">
        <v>42110</v>
      </c>
      <c r="D94" s="83">
        <v>42118</v>
      </c>
      <c r="E94" s="95"/>
      <c r="F94" s="85">
        <v>147</v>
      </c>
      <c r="G94" s="86" t="s">
        <v>351</v>
      </c>
      <c r="H94" s="87" t="s">
        <v>27</v>
      </c>
      <c r="I94" s="81">
        <v>480</v>
      </c>
      <c r="J94" s="88">
        <v>480</v>
      </c>
      <c r="K94" s="88" t="s">
        <v>381</v>
      </c>
      <c r="L94" s="82">
        <v>151.38</v>
      </c>
      <c r="M94" s="133">
        <f t="shared" si="5"/>
        <v>72662.4</v>
      </c>
      <c r="N94" s="133"/>
      <c r="O94" s="133"/>
      <c r="P94" s="105" t="s">
        <v>154</v>
      </c>
      <c r="Q94" s="131" t="s">
        <v>185</v>
      </c>
      <c r="R94" s="129">
        <v>42033</v>
      </c>
      <c r="S94" s="129" t="s">
        <v>182</v>
      </c>
      <c r="T94" s="130" t="s">
        <v>183</v>
      </c>
    </row>
    <row r="95" spans="1:20" ht="72">
      <c r="A95" s="93" t="s">
        <v>368</v>
      </c>
      <c r="B95" s="83">
        <v>42102</v>
      </c>
      <c r="C95" s="83">
        <v>42110</v>
      </c>
      <c r="D95" s="92" t="s">
        <v>397</v>
      </c>
      <c r="E95" s="95"/>
      <c r="F95" s="85">
        <v>354</v>
      </c>
      <c r="G95" s="89" t="s">
        <v>90</v>
      </c>
      <c r="H95" s="87" t="s">
        <v>24</v>
      </c>
      <c r="I95" s="81">
        <v>40</v>
      </c>
      <c r="J95" s="88">
        <v>40</v>
      </c>
      <c r="K95" s="93" t="s">
        <v>396</v>
      </c>
      <c r="L95" s="82">
        <v>47.51</v>
      </c>
      <c r="M95" s="133">
        <f t="shared" si="5"/>
        <v>1900.3999999999999</v>
      </c>
      <c r="N95" s="133"/>
      <c r="O95" s="133"/>
      <c r="P95" s="105" t="s">
        <v>154</v>
      </c>
      <c r="Q95" s="131" t="s">
        <v>185</v>
      </c>
      <c r="R95" s="129">
        <v>42033</v>
      </c>
      <c r="S95" s="129" t="s">
        <v>182</v>
      </c>
      <c r="T95" s="130" t="s">
        <v>183</v>
      </c>
    </row>
    <row r="96" spans="1:20" ht="72">
      <c r="A96" s="93" t="s">
        <v>368</v>
      </c>
      <c r="B96" s="83">
        <v>42102</v>
      </c>
      <c r="C96" s="83">
        <v>42110</v>
      </c>
      <c r="D96" s="83">
        <v>42109</v>
      </c>
      <c r="E96" s="95"/>
      <c r="F96" s="85">
        <v>355</v>
      </c>
      <c r="G96" s="89" t="s">
        <v>91</v>
      </c>
      <c r="H96" s="87" t="s">
        <v>24</v>
      </c>
      <c r="I96" s="81">
        <v>20</v>
      </c>
      <c r="J96" s="88">
        <v>20</v>
      </c>
      <c r="K96" s="88" t="s">
        <v>380</v>
      </c>
      <c r="L96" s="82">
        <v>35.64</v>
      </c>
      <c r="M96" s="133">
        <f t="shared" si="5"/>
        <v>712.8</v>
      </c>
      <c r="N96" s="133">
        <f>SUM(M83:M96)*0.16</f>
        <v>51526.49600000001</v>
      </c>
      <c r="O96" s="133">
        <f>SUM(M83:M96)+N96</f>
        <v>373567.096</v>
      </c>
      <c r="P96" s="105" t="s">
        <v>154</v>
      </c>
      <c r="Q96" s="131" t="s">
        <v>185</v>
      </c>
      <c r="R96" s="129">
        <v>42033</v>
      </c>
      <c r="S96" s="129" t="s">
        <v>182</v>
      </c>
      <c r="T96" s="130" t="s">
        <v>183</v>
      </c>
    </row>
    <row r="97" spans="1:20" ht="15">
      <c r="A97" s="93"/>
      <c r="B97" s="83"/>
      <c r="C97" s="83"/>
      <c r="D97" s="83"/>
      <c r="E97" s="95"/>
      <c r="F97" s="85"/>
      <c r="G97" s="89"/>
      <c r="H97" s="87"/>
      <c r="I97" s="81"/>
      <c r="J97" s="88"/>
      <c r="K97" s="88"/>
      <c r="L97" s="82"/>
      <c r="M97" s="133"/>
      <c r="N97" s="133"/>
      <c r="O97" s="133"/>
      <c r="P97" s="105"/>
      <c r="Q97" s="128"/>
      <c r="R97" s="128"/>
      <c r="S97" s="128"/>
      <c r="T97" s="128"/>
    </row>
    <row r="98" spans="1:20" ht="36">
      <c r="A98" s="93" t="s">
        <v>369</v>
      </c>
      <c r="B98" s="83">
        <v>42102</v>
      </c>
      <c r="C98" s="83">
        <v>42110</v>
      </c>
      <c r="D98" s="83">
        <v>42114</v>
      </c>
      <c r="E98" s="95"/>
      <c r="F98" s="85">
        <v>145</v>
      </c>
      <c r="G98" s="86" t="s">
        <v>352</v>
      </c>
      <c r="H98" s="87" t="s">
        <v>24</v>
      </c>
      <c r="I98" s="81">
        <v>5</v>
      </c>
      <c r="J98" s="88">
        <v>5</v>
      </c>
      <c r="K98" s="88" t="s">
        <v>383</v>
      </c>
      <c r="L98" s="82">
        <v>962.5</v>
      </c>
      <c r="M98" s="133">
        <f>J98*L98</f>
        <v>4812.5</v>
      </c>
      <c r="N98" s="133"/>
      <c r="O98" s="133"/>
      <c r="P98" s="105" t="s">
        <v>391</v>
      </c>
      <c r="Q98" s="131" t="s">
        <v>186</v>
      </c>
      <c r="R98" s="129">
        <v>42033</v>
      </c>
      <c r="S98" s="129" t="s">
        <v>182</v>
      </c>
      <c r="T98" s="130" t="s">
        <v>183</v>
      </c>
    </row>
    <row r="99" spans="1:20" ht="48">
      <c r="A99" s="93" t="s">
        <v>369</v>
      </c>
      <c r="B99" s="83">
        <v>42102</v>
      </c>
      <c r="C99" s="83">
        <v>42110</v>
      </c>
      <c r="D99" s="83">
        <v>42114</v>
      </c>
      <c r="E99" s="95"/>
      <c r="F99" s="85">
        <v>216</v>
      </c>
      <c r="G99" s="89" t="s">
        <v>353</v>
      </c>
      <c r="H99" s="87" t="s">
        <v>24</v>
      </c>
      <c r="I99" s="81">
        <v>250</v>
      </c>
      <c r="J99" s="88">
        <v>250</v>
      </c>
      <c r="K99" s="88" t="s">
        <v>383</v>
      </c>
      <c r="L99" s="82">
        <v>450</v>
      </c>
      <c r="M99" s="133">
        <f>J99*L99</f>
        <v>112500</v>
      </c>
      <c r="N99" s="133"/>
      <c r="O99" s="133"/>
      <c r="P99" s="105" t="s">
        <v>391</v>
      </c>
      <c r="Q99" s="131" t="s">
        <v>186</v>
      </c>
      <c r="R99" s="129">
        <v>42033</v>
      </c>
      <c r="S99" s="129" t="s">
        <v>182</v>
      </c>
      <c r="T99" s="130" t="s">
        <v>183</v>
      </c>
    </row>
    <row r="100" spans="1:20" ht="60">
      <c r="A100" s="93" t="s">
        <v>369</v>
      </c>
      <c r="B100" s="83">
        <v>42102</v>
      </c>
      <c r="C100" s="83">
        <v>42110</v>
      </c>
      <c r="D100" s="83">
        <v>42114</v>
      </c>
      <c r="E100" s="95"/>
      <c r="F100" s="85">
        <v>217</v>
      </c>
      <c r="G100" s="89" t="s">
        <v>354</v>
      </c>
      <c r="H100" s="87" t="s">
        <v>25</v>
      </c>
      <c r="I100" s="81">
        <v>200</v>
      </c>
      <c r="J100" s="88">
        <v>200</v>
      </c>
      <c r="K100" s="88" t="s">
        <v>383</v>
      </c>
      <c r="L100" s="82">
        <v>450</v>
      </c>
      <c r="M100" s="133">
        <f>J100*L100</f>
        <v>90000</v>
      </c>
      <c r="N100" s="133"/>
      <c r="O100" s="133"/>
      <c r="P100" s="105" t="s">
        <v>391</v>
      </c>
      <c r="Q100" s="131" t="s">
        <v>186</v>
      </c>
      <c r="R100" s="129">
        <v>42033</v>
      </c>
      <c r="S100" s="129" t="s">
        <v>182</v>
      </c>
      <c r="T100" s="130" t="s">
        <v>183</v>
      </c>
    </row>
    <row r="101" spans="1:20" ht="72">
      <c r="A101" s="93" t="s">
        <v>369</v>
      </c>
      <c r="B101" s="83">
        <v>42102</v>
      </c>
      <c r="C101" s="83">
        <v>42110</v>
      </c>
      <c r="D101" s="83">
        <v>42114</v>
      </c>
      <c r="E101" s="95"/>
      <c r="F101" s="85">
        <v>239</v>
      </c>
      <c r="G101" s="86" t="s">
        <v>98</v>
      </c>
      <c r="H101" s="87" t="s">
        <v>24</v>
      </c>
      <c r="I101" s="81">
        <v>60</v>
      </c>
      <c r="J101" s="88">
        <v>60</v>
      </c>
      <c r="K101" s="88" t="s">
        <v>383</v>
      </c>
      <c r="L101" s="82">
        <v>21</v>
      </c>
      <c r="M101" s="133">
        <f>J101*L101</f>
        <v>1260</v>
      </c>
      <c r="N101" s="133">
        <f>SUM(M98:M101)*0.16</f>
        <v>33371.6</v>
      </c>
      <c r="O101" s="133">
        <f>SUM(M98:M101)+N101</f>
        <v>241944.1</v>
      </c>
      <c r="P101" s="105" t="s">
        <v>391</v>
      </c>
      <c r="Q101" s="131" t="s">
        <v>186</v>
      </c>
      <c r="R101" s="129">
        <v>42033</v>
      </c>
      <c r="S101" s="129" t="s">
        <v>182</v>
      </c>
      <c r="T101" s="130" t="s">
        <v>183</v>
      </c>
    </row>
    <row r="102" spans="1:20" ht="15">
      <c r="A102" s="93"/>
      <c r="B102" s="83"/>
      <c r="C102" s="83"/>
      <c r="D102" s="83"/>
      <c r="E102" s="95"/>
      <c r="F102" s="85"/>
      <c r="G102" s="86"/>
      <c r="H102" s="87"/>
      <c r="I102" s="81"/>
      <c r="J102" s="88"/>
      <c r="K102" s="88"/>
      <c r="L102" s="82"/>
      <c r="M102" s="133"/>
      <c r="N102" s="133"/>
      <c r="O102" s="133"/>
      <c r="P102" s="105"/>
      <c r="Q102" s="128"/>
      <c r="R102" s="128"/>
      <c r="S102" s="128"/>
      <c r="T102" s="128"/>
    </row>
    <row r="103" spans="1:20" ht="72">
      <c r="A103" s="93" t="s">
        <v>370</v>
      </c>
      <c r="B103" s="83">
        <v>42102</v>
      </c>
      <c r="C103" s="83">
        <v>42110</v>
      </c>
      <c r="D103" s="83">
        <v>42111</v>
      </c>
      <c r="E103" s="95"/>
      <c r="F103" s="85">
        <v>252</v>
      </c>
      <c r="G103" s="86" t="s">
        <v>355</v>
      </c>
      <c r="H103" s="91" t="s">
        <v>25</v>
      </c>
      <c r="I103" s="81">
        <v>16</v>
      </c>
      <c r="J103" s="88">
        <v>16</v>
      </c>
      <c r="K103" s="88">
        <v>5100</v>
      </c>
      <c r="L103" s="82">
        <v>8318</v>
      </c>
      <c r="M103" s="133">
        <f>J103*L103</f>
        <v>133088</v>
      </c>
      <c r="N103" s="133">
        <v>0</v>
      </c>
      <c r="O103" s="133">
        <f>+M103+N103</f>
        <v>133088</v>
      </c>
      <c r="P103" s="105" t="s">
        <v>386</v>
      </c>
      <c r="Q103" s="131" t="s">
        <v>185</v>
      </c>
      <c r="R103" s="129">
        <v>42033</v>
      </c>
      <c r="S103" s="129" t="s">
        <v>182</v>
      </c>
      <c r="T103" s="130" t="s">
        <v>183</v>
      </c>
    </row>
    <row r="104" spans="1:20" ht="15">
      <c r="A104" s="93"/>
      <c r="B104" s="83"/>
      <c r="C104" s="83"/>
      <c r="D104" s="83"/>
      <c r="E104" s="95"/>
      <c r="F104" s="85"/>
      <c r="G104" s="86"/>
      <c r="H104" s="91"/>
      <c r="I104" s="81"/>
      <c r="J104" s="88"/>
      <c r="K104" s="88"/>
      <c r="L104" s="82"/>
      <c r="M104" s="133"/>
      <c r="N104" s="133"/>
      <c r="O104" s="133"/>
      <c r="P104" s="105"/>
      <c r="Q104" s="128"/>
      <c r="R104" s="128"/>
      <c r="S104" s="128"/>
      <c r="T104" s="128"/>
    </row>
    <row r="105" spans="1:20" ht="36">
      <c r="A105" s="93" t="s">
        <v>371</v>
      </c>
      <c r="B105" s="83">
        <v>42102</v>
      </c>
      <c r="C105" s="83">
        <v>42110</v>
      </c>
      <c r="D105" s="83">
        <v>42110</v>
      </c>
      <c r="E105" s="95"/>
      <c r="F105" s="85">
        <v>135</v>
      </c>
      <c r="G105" s="89" t="s">
        <v>356</v>
      </c>
      <c r="H105" s="87" t="s">
        <v>24</v>
      </c>
      <c r="I105" s="81">
        <v>60</v>
      </c>
      <c r="J105" s="88">
        <v>60</v>
      </c>
      <c r="K105" s="88" t="s">
        <v>384</v>
      </c>
      <c r="L105" s="82">
        <v>81.33</v>
      </c>
      <c r="M105" s="133">
        <f>J105*L105</f>
        <v>4879.8</v>
      </c>
      <c r="N105" s="133">
        <v>0</v>
      </c>
      <c r="O105" s="133">
        <f>+M105+N105</f>
        <v>4879.8</v>
      </c>
      <c r="P105" s="105" t="s">
        <v>389</v>
      </c>
      <c r="Q105" s="131" t="s">
        <v>187</v>
      </c>
      <c r="R105" s="129">
        <v>42033</v>
      </c>
      <c r="S105" s="129" t="s">
        <v>182</v>
      </c>
      <c r="T105" s="130" t="s">
        <v>183</v>
      </c>
    </row>
    <row r="106" spans="1:16" ht="15">
      <c r="A106" s="84"/>
      <c r="B106" s="84"/>
      <c r="C106" s="84"/>
      <c r="D106" s="84"/>
      <c r="E106" s="84"/>
      <c r="F106" s="84"/>
      <c r="G106" s="84"/>
      <c r="H106" s="84"/>
      <c r="I106" s="84"/>
      <c r="J106" s="84"/>
      <c r="K106" s="84"/>
      <c r="L106" s="84"/>
      <c r="M106" s="84"/>
      <c r="N106" s="84"/>
      <c r="O106" s="84"/>
      <c r="P106" s="84"/>
    </row>
    <row r="107" spans="1:16" ht="15">
      <c r="A107" s="84"/>
      <c r="B107" s="84"/>
      <c r="C107" s="84"/>
      <c r="D107" s="84"/>
      <c r="E107" s="84"/>
      <c r="F107" s="84"/>
      <c r="G107" s="84"/>
      <c r="H107" s="84"/>
      <c r="I107" s="84"/>
      <c r="J107" s="84"/>
      <c r="K107" s="84"/>
      <c r="L107" s="84"/>
      <c r="M107" s="84"/>
      <c r="N107" s="84"/>
      <c r="O107" s="84"/>
      <c r="P107" s="84"/>
    </row>
    <row r="108" spans="1:16" ht="15">
      <c r="A108" s="84"/>
      <c r="B108" s="84"/>
      <c r="C108" s="84"/>
      <c r="D108" s="84"/>
      <c r="E108" s="84"/>
      <c r="F108" s="84"/>
      <c r="G108" s="84"/>
      <c r="H108" s="84"/>
      <c r="I108" s="84"/>
      <c r="J108" s="84"/>
      <c r="K108" s="84"/>
      <c r="L108" s="84"/>
      <c r="M108" s="84"/>
      <c r="N108" s="84"/>
      <c r="O108" s="84"/>
      <c r="P108" s="84"/>
    </row>
    <row r="109" spans="1:16" ht="15">
      <c r="A109" s="84"/>
      <c r="B109" s="84"/>
      <c r="C109" s="84"/>
      <c r="D109" s="84"/>
      <c r="E109" s="84"/>
      <c r="F109" s="84"/>
      <c r="G109" s="84"/>
      <c r="H109" s="84"/>
      <c r="I109" s="84"/>
      <c r="J109" s="84"/>
      <c r="K109" s="84"/>
      <c r="L109" s="84"/>
      <c r="M109" s="84"/>
      <c r="N109" s="84"/>
      <c r="O109" s="84"/>
      <c r="P109" s="84"/>
    </row>
    <row r="110" spans="1:16" ht="15">
      <c r="A110" s="84"/>
      <c r="B110" s="84"/>
      <c r="C110" s="84"/>
      <c r="D110" s="84"/>
      <c r="E110" s="84"/>
      <c r="F110" s="84"/>
      <c r="G110" s="84"/>
      <c r="H110" s="84"/>
      <c r="I110" s="84"/>
      <c r="J110" s="84"/>
      <c r="K110" s="84"/>
      <c r="L110" s="84"/>
      <c r="M110" s="84"/>
      <c r="N110" s="84"/>
      <c r="O110" s="84"/>
      <c r="P110" s="84"/>
    </row>
    <row r="111" spans="1:16" ht="15">
      <c r="A111" s="84"/>
      <c r="B111" s="84"/>
      <c r="C111" s="84"/>
      <c r="D111" s="84"/>
      <c r="E111" s="84"/>
      <c r="F111" s="84"/>
      <c r="G111" s="84"/>
      <c r="H111" s="84"/>
      <c r="I111" s="84"/>
      <c r="J111" s="84"/>
      <c r="K111" s="84"/>
      <c r="L111" s="84"/>
      <c r="M111" s="84"/>
      <c r="N111" s="84"/>
      <c r="O111" s="84"/>
      <c r="P111" s="84"/>
    </row>
    <row r="112" spans="1:16" ht="15">
      <c r="A112" s="84"/>
      <c r="B112" s="84"/>
      <c r="C112" s="84"/>
      <c r="D112" s="84"/>
      <c r="E112" s="84"/>
      <c r="F112" s="84"/>
      <c r="G112" s="84"/>
      <c r="H112" s="84"/>
      <c r="I112" s="84"/>
      <c r="J112" s="84"/>
      <c r="K112" s="84"/>
      <c r="L112" s="84"/>
      <c r="M112" s="84"/>
      <c r="N112" s="84"/>
      <c r="O112" s="84"/>
      <c r="P112" s="84"/>
    </row>
    <row r="113" spans="1:16" ht="15">
      <c r="A113" s="84"/>
      <c r="B113" s="84"/>
      <c r="C113" s="84"/>
      <c r="D113" s="84"/>
      <c r="E113" s="84"/>
      <c r="F113" s="84"/>
      <c r="G113" s="84"/>
      <c r="H113" s="84"/>
      <c r="I113" s="84"/>
      <c r="J113" s="84"/>
      <c r="K113" s="84"/>
      <c r="L113" s="84"/>
      <c r="M113" s="84"/>
      <c r="N113" s="84"/>
      <c r="O113" s="84"/>
      <c r="P113" s="84"/>
    </row>
    <row r="114" spans="1:16" ht="15">
      <c r="A114" s="84"/>
      <c r="B114" s="84"/>
      <c r="C114" s="84"/>
      <c r="D114" s="84"/>
      <c r="E114" s="84"/>
      <c r="F114" s="84"/>
      <c r="G114" s="84"/>
      <c r="H114" s="84"/>
      <c r="I114" s="84"/>
      <c r="J114" s="84"/>
      <c r="K114" s="84"/>
      <c r="L114" s="84"/>
      <c r="M114" s="84"/>
      <c r="N114" s="84"/>
      <c r="O114" s="84"/>
      <c r="P114" s="84"/>
    </row>
    <row r="115" spans="1:16" ht="15">
      <c r="A115" s="84"/>
      <c r="B115" s="84"/>
      <c r="C115" s="84"/>
      <c r="D115" s="84"/>
      <c r="E115" s="84"/>
      <c r="F115" s="84"/>
      <c r="G115" s="84"/>
      <c r="H115" s="84"/>
      <c r="I115" s="84"/>
      <c r="J115" s="84"/>
      <c r="K115" s="84"/>
      <c r="L115" s="84"/>
      <c r="M115" s="84"/>
      <c r="N115" s="84"/>
      <c r="O115" s="84"/>
      <c r="P115" s="84"/>
    </row>
    <row r="116" spans="1:16" ht="15">
      <c r="A116" s="84"/>
      <c r="B116" s="84"/>
      <c r="C116" s="84"/>
      <c r="D116" s="84"/>
      <c r="E116" s="84"/>
      <c r="F116" s="84"/>
      <c r="G116" s="84"/>
      <c r="H116" s="84"/>
      <c r="I116" s="84"/>
      <c r="J116" s="84"/>
      <c r="K116" s="84"/>
      <c r="L116" s="84"/>
      <c r="M116" s="84"/>
      <c r="N116" s="84"/>
      <c r="O116" s="84"/>
      <c r="P116" s="84"/>
    </row>
    <row r="117" spans="1:16" ht="15">
      <c r="A117" s="84"/>
      <c r="B117" s="84"/>
      <c r="C117" s="84"/>
      <c r="D117" s="84"/>
      <c r="E117" s="84"/>
      <c r="F117" s="84"/>
      <c r="G117" s="84"/>
      <c r="H117" s="84"/>
      <c r="I117" s="84"/>
      <c r="J117" s="84"/>
      <c r="K117" s="84"/>
      <c r="L117" s="84"/>
      <c r="M117" s="84"/>
      <c r="N117" s="84"/>
      <c r="O117" s="84"/>
      <c r="P117" s="84"/>
    </row>
  </sheetData>
  <sheetProtection/>
  <mergeCells count="25">
    <mergeCell ref="R7:R8"/>
    <mergeCell ref="S7:S8"/>
    <mergeCell ref="T7:T8"/>
    <mergeCell ref="L7:L8"/>
    <mergeCell ref="M7:M8"/>
    <mergeCell ref="N7:N8"/>
    <mergeCell ref="O7:O8"/>
    <mergeCell ref="P7:P8"/>
    <mergeCell ref="Q7:Q8"/>
    <mergeCell ref="K7:K8"/>
    <mergeCell ref="A2:S2"/>
    <mergeCell ref="A3:S3"/>
    <mergeCell ref="A4:S4"/>
    <mergeCell ref="A5:S5"/>
    <mergeCell ref="A6:S6"/>
    <mergeCell ref="A7:A8"/>
    <mergeCell ref="B7:B8"/>
    <mergeCell ref="C7:C8"/>
    <mergeCell ref="D7:D8"/>
    <mergeCell ref="E7:E8"/>
    <mergeCell ref="F7:F8"/>
    <mergeCell ref="G7:G8"/>
    <mergeCell ref="H7:H8"/>
    <mergeCell ref="I7:I8"/>
    <mergeCell ref="J7:J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X121"/>
  <sheetViews>
    <sheetView zoomScalePageLayoutView="0" workbookViewId="0" topLeftCell="A1">
      <selection activeCell="A1" sqref="A1"/>
    </sheetView>
  </sheetViews>
  <sheetFormatPr defaultColWidth="11.421875" defaultRowHeight="15"/>
  <cols>
    <col min="1" max="1" width="11.7109375" style="0" customWidth="1"/>
    <col min="2" max="3" width="11.8515625" style="0" customWidth="1"/>
    <col min="4" max="4" width="16.421875" style="0" customWidth="1"/>
    <col min="5" max="5" width="13.140625" style="0" customWidth="1"/>
    <col min="6" max="6" width="9.28125" style="0" customWidth="1"/>
    <col min="7" max="7" width="42.57421875" style="0" customWidth="1"/>
    <col min="8" max="8" width="14.57421875" style="0" customWidth="1"/>
    <col min="9" max="9" width="11.57421875" style="0" customWidth="1"/>
    <col min="10" max="10" width="11.421875" style="0" customWidth="1"/>
    <col min="11" max="11" width="12.140625" style="0" customWidth="1"/>
    <col min="12" max="12" width="10.00390625" style="0" customWidth="1"/>
    <col min="13" max="13" width="13.7109375" style="0" customWidth="1"/>
    <col min="14" max="14" width="13.00390625" style="0" customWidth="1"/>
    <col min="15" max="15" width="15.8515625" style="0" customWidth="1"/>
    <col min="16" max="16" width="35.140625" style="0" customWidth="1"/>
    <col min="17" max="17" width="22.28125" style="0" customWidth="1"/>
    <col min="18" max="18" width="10.7109375" style="0" customWidth="1"/>
    <col min="19" max="19" width="21.57421875" style="0" customWidth="1"/>
    <col min="20" max="20" width="23.140625" style="0" customWidth="1"/>
  </cols>
  <sheetData>
    <row r="1" spans="1:24" ht="15">
      <c r="A1" s="94"/>
      <c r="B1" s="94"/>
      <c r="C1" s="94"/>
      <c r="D1" s="94"/>
      <c r="E1" s="94"/>
      <c r="F1" s="94"/>
      <c r="G1" s="3"/>
      <c r="H1" s="94"/>
      <c r="I1" s="94"/>
      <c r="J1" s="94"/>
      <c r="K1" s="94"/>
      <c r="L1" s="4"/>
      <c r="M1" s="4"/>
      <c r="N1" s="5"/>
      <c r="O1" s="6"/>
      <c r="P1" s="7"/>
      <c r="Q1" s="94"/>
      <c r="R1" s="94"/>
      <c r="S1" s="94"/>
      <c r="T1" s="32"/>
      <c r="U1" s="32"/>
      <c r="V1" s="32"/>
      <c r="W1" s="32"/>
      <c r="X1" s="32"/>
    </row>
    <row r="2" spans="1:24" ht="15">
      <c r="A2" s="157" t="s">
        <v>7</v>
      </c>
      <c r="B2" s="157"/>
      <c r="C2" s="157"/>
      <c r="D2" s="157"/>
      <c r="E2" s="157"/>
      <c r="F2" s="157"/>
      <c r="G2" s="157"/>
      <c r="H2" s="157"/>
      <c r="I2" s="157"/>
      <c r="J2" s="157"/>
      <c r="K2" s="157"/>
      <c r="L2" s="157"/>
      <c r="M2" s="157"/>
      <c r="N2" s="157"/>
      <c r="O2" s="157"/>
      <c r="P2" s="157"/>
      <c r="Q2" s="157"/>
      <c r="R2" s="157"/>
      <c r="S2" s="157"/>
      <c r="T2" s="32"/>
      <c r="U2" s="32"/>
      <c r="V2" s="32"/>
      <c r="W2" s="32"/>
      <c r="X2" s="32"/>
    </row>
    <row r="3" spans="1:24" ht="15">
      <c r="A3" s="157" t="s">
        <v>8</v>
      </c>
      <c r="B3" s="157"/>
      <c r="C3" s="157"/>
      <c r="D3" s="157"/>
      <c r="E3" s="157"/>
      <c r="F3" s="157"/>
      <c r="G3" s="157"/>
      <c r="H3" s="157"/>
      <c r="I3" s="157"/>
      <c r="J3" s="157"/>
      <c r="K3" s="157"/>
      <c r="L3" s="157"/>
      <c r="M3" s="157"/>
      <c r="N3" s="157"/>
      <c r="O3" s="157"/>
      <c r="P3" s="157"/>
      <c r="Q3" s="157"/>
      <c r="R3" s="157"/>
      <c r="S3" s="157"/>
      <c r="T3" s="32"/>
      <c r="U3" s="32"/>
      <c r="V3" s="32"/>
      <c r="W3" s="32"/>
      <c r="X3" s="32"/>
    </row>
    <row r="4" spans="1:24" ht="15">
      <c r="A4" s="157" t="s">
        <v>9</v>
      </c>
      <c r="B4" s="157"/>
      <c r="C4" s="157"/>
      <c r="D4" s="157"/>
      <c r="E4" s="157"/>
      <c r="F4" s="157"/>
      <c r="G4" s="157"/>
      <c r="H4" s="157"/>
      <c r="I4" s="157"/>
      <c r="J4" s="157"/>
      <c r="K4" s="157"/>
      <c r="L4" s="157"/>
      <c r="M4" s="157"/>
      <c r="N4" s="157"/>
      <c r="O4" s="157"/>
      <c r="P4" s="157"/>
      <c r="Q4" s="157"/>
      <c r="R4" s="157"/>
      <c r="S4" s="157"/>
      <c r="T4" s="32"/>
      <c r="U4" s="32"/>
      <c r="V4" s="32"/>
      <c r="W4" s="32"/>
      <c r="X4" s="32"/>
    </row>
    <row r="5" spans="1:24" ht="15">
      <c r="A5" s="157" t="s">
        <v>302</v>
      </c>
      <c r="B5" s="158"/>
      <c r="C5" s="158"/>
      <c r="D5" s="158"/>
      <c r="E5" s="158"/>
      <c r="F5" s="158"/>
      <c r="G5" s="158"/>
      <c r="H5" s="158"/>
      <c r="I5" s="158"/>
      <c r="J5" s="158"/>
      <c r="K5" s="158"/>
      <c r="L5" s="158"/>
      <c r="M5" s="158"/>
      <c r="N5" s="158"/>
      <c r="O5" s="158"/>
      <c r="P5" s="158"/>
      <c r="Q5" s="158"/>
      <c r="R5" s="158"/>
      <c r="S5" s="158"/>
      <c r="T5" s="32"/>
      <c r="U5" s="32"/>
      <c r="V5" s="32"/>
      <c r="W5" s="32"/>
      <c r="X5" s="32"/>
    </row>
    <row r="6" spans="1:24" ht="15.75" thickBot="1">
      <c r="A6" s="159" t="s">
        <v>301</v>
      </c>
      <c r="B6" s="159"/>
      <c r="C6" s="159"/>
      <c r="D6" s="159"/>
      <c r="E6" s="159"/>
      <c r="F6" s="159"/>
      <c r="G6" s="159"/>
      <c r="H6" s="159"/>
      <c r="I6" s="159"/>
      <c r="J6" s="159"/>
      <c r="K6" s="159"/>
      <c r="L6" s="159"/>
      <c r="M6" s="159"/>
      <c r="N6" s="159"/>
      <c r="O6" s="159"/>
      <c r="P6" s="159"/>
      <c r="Q6" s="159"/>
      <c r="R6" s="159"/>
      <c r="S6" s="159"/>
      <c r="T6" s="32"/>
      <c r="U6" s="32"/>
      <c r="V6" s="32"/>
      <c r="W6" s="32"/>
      <c r="X6" s="32"/>
    </row>
    <row r="7" spans="1:24" ht="15">
      <c r="A7" s="160" t="s">
        <v>13</v>
      </c>
      <c r="B7" s="155" t="s">
        <v>20</v>
      </c>
      <c r="C7" s="155" t="s">
        <v>19</v>
      </c>
      <c r="D7" s="155" t="s">
        <v>12</v>
      </c>
      <c r="E7" s="155" t="s">
        <v>10</v>
      </c>
      <c r="F7" s="155" t="s">
        <v>17</v>
      </c>
      <c r="G7" s="162" t="s">
        <v>1</v>
      </c>
      <c r="H7" s="162" t="s">
        <v>4</v>
      </c>
      <c r="I7" s="160" t="s">
        <v>18</v>
      </c>
      <c r="J7" s="160" t="s">
        <v>21</v>
      </c>
      <c r="K7" s="155" t="s">
        <v>14</v>
      </c>
      <c r="L7" s="164" t="s">
        <v>2</v>
      </c>
      <c r="M7" s="166" t="s">
        <v>6</v>
      </c>
      <c r="N7" s="166" t="s">
        <v>5</v>
      </c>
      <c r="O7" s="166" t="s">
        <v>3</v>
      </c>
      <c r="P7" s="162" t="s">
        <v>0</v>
      </c>
      <c r="Q7" s="155" t="s">
        <v>16</v>
      </c>
      <c r="R7" s="155" t="s">
        <v>15</v>
      </c>
      <c r="S7" s="155" t="s">
        <v>11</v>
      </c>
      <c r="T7" s="155" t="s">
        <v>64</v>
      </c>
      <c r="U7" s="32"/>
      <c r="V7" s="32"/>
      <c r="W7" s="32"/>
      <c r="X7" s="32"/>
    </row>
    <row r="8" spans="1:24" ht="15">
      <c r="A8" s="161"/>
      <c r="B8" s="156"/>
      <c r="C8" s="156"/>
      <c r="D8" s="156"/>
      <c r="E8" s="156"/>
      <c r="F8" s="156"/>
      <c r="G8" s="163"/>
      <c r="H8" s="163"/>
      <c r="I8" s="161"/>
      <c r="J8" s="161"/>
      <c r="K8" s="156"/>
      <c r="L8" s="165"/>
      <c r="M8" s="167"/>
      <c r="N8" s="167"/>
      <c r="O8" s="167"/>
      <c r="P8" s="168"/>
      <c r="Q8" s="156"/>
      <c r="R8" s="156"/>
      <c r="S8" s="156"/>
      <c r="T8" s="156"/>
      <c r="U8" s="32"/>
      <c r="V8" s="32"/>
      <c r="W8" s="32"/>
      <c r="X8" s="32"/>
    </row>
    <row r="9" spans="1:24" ht="15">
      <c r="A9" s="8"/>
      <c r="B9" s="9"/>
      <c r="C9" s="9"/>
      <c r="D9" s="9"/>
      <c r="E9" s="9"/>
      <c r="F9" s="10">
        <v>25401</v>
      </c>
      <c r="G9" s="11" t="s">
        <v>65</v>
      </c>
      <c r="H9" s="12"/>
      <c r="I9" s="13"/>
      <c r="J9" s="14"/>
      <c r="K9" s="14"/>
      <c r="L9" s="15"/>
      <c r="M9" s="15"/>
      <c r="N9" s="16"/>
      <c r="O9" s="17"/>
      <c r="P9" s="11"/>
      <c r="Q9" s="18"/>
      <c r="R9" s="18"/>
      <c r="S9" s="18"/>
      <c r="T9" s="32"/>
      <c r="U9" s="32"/>
      <c r="V9" s="32"/>
      <c r="W9" s="32"/>
      <c r="X9" s="32"/>
    </row>
    <row r="10" spans="1:24" ht="15">
      <c r="A10" s="8"/>
      <c r="B10" s="9"/>
      <c r="C10" s="9"/>
      <c r="D10" s="9"/>
      <c r="E10" s="9"/>
      <c r="F10" s="10"/>
      <c r="G10" s="19"/>
      <c r="H10" s="12"/>
      <c r="I10" s="13"/>
      <c r="J10" s="14"/>
      <c r="K10" s="14"/>
      <c r="L10" s="15"/>
      <c r="M10" s="15"/>
      <c r="N10" s="16"/>
      <c r="O10" s="17"/>
      <c r="P10" s="11"/>
      <c r="Q10" s="18"/>
      <c r="R10" s="18"/>
      <c r="S10" s="18"/>
      <c r="T10" s="32"/>
      <c r="U10" s="32"/>
      <c r="V10" s="32"/>
      <c r="W10" s="32"/>
      <c r="X10" s="32"/>
    </row>
    <row r="11" spans="1:24" ht="15">
      <c r="A11" s="20"/>
      <c r="B11" s="21"/>
      <c r="C11" s="21"/>
      <c r="D11" s="21"/>
      <c r="E11" s="21"/>
      <c r="F11" s="22"/>
      <c r="G11" s="23" t="s">
        <v>22</v>
      </c>
      <c r="H11" s="24">
        <f ca="1">TODAY()</f>
        <v>43178</v>
      </c>
      <c r="I11" s="25"/>
      <c r="J11" s="26"/>
      <c r="K11" s="26"/>
      <c r="L11" s="27"/>
      <c r="M11" s="27"/>
      <c r="N11" s="28"/>
      <c r="O11" s="29">
        <f>SUM(O12:O121)</f>
        <v>2224139.0964</v>
      </c>
      <c r="P11" s="30"/>
      <c r="Q11" s="31"/>
      <c r="R11" s="31"/>
      <c r="S11" s="31"/>
      <c r="T11" s="33"/>
      <c r="U11" s="32"/>
      <c r="V11" s="32"/>
      <c r="W11" s="32"/>
      <c r="X11" s="32"/>
    </row>
    <row r="12" spans="1:20" ht="33.75">
      <c r="A12" s="105" t="s">
        <v>420</v>
      </c>
      <c r="B12" s="106">
        <v>42130</v>
      </c>
      <c r="C12" s="106">
        <v>42142</v>
      </c>
      <c r="D12" s="106">
        <v>42142</v>
      </c>
      <c r="E12" s="95"/>
      <c r="F12" s="107">
        <v>32</v>
      </c>
      <c r="G12" s="108" t="s">
        <v>398</v>
      </c>
      <c r="H12" s="109" t="s">
        <v>27</v>
      </c>
      <c r="I12" s="110">
        <v>240</v>
      </c>
      <c r="J12" s="111">
        <v>240</v>
      </c>
      <c r="K12" s="111">
        <v>109</v>
      </c>
      <c r="L12" s="112">
        <v>47.94</v>
      </c>
      <c r="M12" s="124">
        <f>L12*J12</f>
        <v>11505.599999999999</v>
      </c>
      <c r="N12" s="124"/>
      <c r="O12" s="124"/>
      <c r="P12" s="127" t="s">
        <v>436</v>
      </c>
      <c r="Q12" s="128" t="s">
        <v>205</v>
      </c>
      <c r="R12" s="129">
        <v>42033</v>
      </c>
      <c r="S12" s="129" t="s">
        <v>182</v>
      </c>
      <c r="T12" s="130" t="s">
        <v>183</v>
      </c>
    </row>
    <row r="13" spans="1:20" ht="33.75">
      <c r="A13" s="105" t="s">
        <v>420</v>
      </c>
      <c r="B13" s="106">
        <v>42130</v>
      </c>
      <c r="C13" s="106">
        <v>42142</v>
      </c>
      <c r="D13" s="106">
        <v>42138</v>
      </c>
      <c r="E13" s="95"/>
      <c r="F13" s="107">
        <v>36</v>
      </c>
      <c r="G13" s="108" t="s">
        <v>399</v>
      </c>
      <c r="H13" s="113" t="s">
        <v>48</v>
      </c>
      <c r="I13" s="110">
        <v>36</v>
      </c>
      <c r="J13" s="111">
        <v>36</v>
      </c>
      <c r="K13" s="111">
        <v>106</v>
      </c>
      <c r="L13" s="112">
        <v>136.98</v>
      </c>
      <c r="M13" s="124">
        <f aca="true" t="shared" si="0" ref="M13:M49">L13*J13</f>
        <v>4931.28</v>
      </c>
      <c r="N13" s="124"/>
      <c r="O13" s="124"/>
      <c r="P13" s="127" t="s">
        <v>436</v>
      </c>
      <c r="Q13" s="128" t="s">
        <v>205</v>
      </c>
      <c r="R13" s="129">
        <v>42033</v>
      </c>
      <c r="S13" s="129" t="s">
        <v>182</v>
      </c>
      <c r="T13" s="130" t="s">
        <v>183</v>
      </c>
    </row>
    <row r="14" spans="1:20" ht="67.5">
      <c r="A14" s="105" t="s">
        <v>420</v>
      </c>
      <c r="B14" s="106">
        <v>42130</v>
      </c>
      <c r="C14" s="106">
        <v>42142</v>
      </c>
      <c r="D14" s="114" t="s">
        <v>440</v>
      </c>
      <c r="E14" s="95"/>
      <c r="F14" s="107">
        <v>58</v>
      </c>
      <c r="G14" s="115" t="s">
        <v>400</v>
      </c>
      <c r="H14" s="109" t="s">
        <v>24</v>
      </c>
      <c r="I14" s="110">
        <v>1200</v>
      </c>
      <c r="J14" s="111">
        <v>1200</v>
      </c>
      <c r="K14" s="116" t="s">
        <v>430</v>
      </c>
      <c r="L14" s="112">
        <v>25.9</v>
      </c>
      <c r="M14" s="124">
        <f t="shared" si="0"/>
        <v>31080</v>
      </c>
      <c r="N14" s="124"/>
      <c r="O14" s="124"/>
      <c r="P14" s="127" t="s">
        <v>436</v>
      </c>
      <c r="Q14" s="128" t="s">
        <v>205</v>
      </c>
      <c r="R14" s="129">
        <v>42033</v>
      </c>
      <c r="S14" s="129" t="s">
        <v>182</v>
      </c>
      <c r="T14" s="130" t="s">
        <v>183</v>
      </c>
    </row>
    <row r="15" spans="1:20" ht="67.5">
      <c r="A15" s="105" t="s">
        <v>420</v>
      </c>
      <c r="B15" s="106">
        <v>42130</v>
      </c>
      <c r="C15" s="106">
        <v>42142</v>
      </c>
      <c r="D15" s="114" t="s">
        <v>441</v>
      </c>
      <c r="E15" s="95"/>
      <c r="F15" s="107">
        <v>59</v>
      </c>
      <c r="G15" s="108" t="s">
        <v>401</v>
      </c>
      <c r="H15" s="109" t="s">
        <v>24</v>
      </c>
      <c r="I15" s="110">
        <v>840</v>
      </c>
      <c r="J15" s="111">
        <v>840</v>
      </c>
      <c r="K15" s="116" t="s">
        <v>431</v>
      </c>
      <c r="L15" s="112">
        <v>24.75</v>
      </c>
      <c r="M15" s="124">
        <f t="shared" si="0"/>
        <v>20790</v>
      </c>
      <c r="N15" s="124"/>
      <c r="O15" s="124"/>
      <c r="P15" s="127" t="s">
        <v>436</v>
      </c>
      <c r="Q15" s="128" t="s">
        <v>205</v>
      </c>
      <c r="R15" s="129">
        <v>42033</v>
      </c>
      <c r="S15" s="129" t="s">
        <v>182</v>
      </c>
      <c r="T15" s="130" t="s">
        <v>183</v>
      </c>
    </row>
    <row r="16" spans="1:20" ht="33.75">
      <c r="A16" s="105" t="s">
        <v>420</v>
      </c>
      <c r="B16" s="106">
        <v>42130</v>
      </c>
      <c r="C16" s="106">
        <v>42142</v>
      </c>
      <c r="D16" s="106">
        <v>42142</v>
      </c>
      <c r="E16" s="95"/>
      <c r="F16" s="107">
        <v>178</v>
      </c>
      <c r="G16" s="108" t="s">
        <v>402</v>
      </c>
      <c r="H16" s="109" t="s">
        <v>27</v>
      </c>
      <c r="I16" s="110">
        <v>4200</v>
      </c>
      <c r="J16" s="111">
        <v>4200</v>
      </c>
      <c r="K16" s="111">
        <v>109</v>
      </c>
      <c r="L16" s="112">
        <v>29.71</v>
      </c>
      <c r="M16" s="124">
        <f t="shared" si="0"/>
        <v>124782</v>
      </c>
      <c r="N16" s="124"/>
      <c r="O16" s="124"/>
      <c r="P16" s="127" t="s">
        <v>436</v>
      </c>
      <c r="Q16" s="128" t="s">
        <v>205</v>
      </c>
      <c r="R16" s="129">
        <v>42033</v>
      </c>
      <c r="S16" s="129" t="s">
        <v>182</v>
      </c>
      <c r="T16" s="130" t="s">
        <v>183</v>
      </c>
    </row>
    <row r="17" spans="1:20" ht="75">
      <c r="A17" s="105" t="s">
        <v>420</v>
      </c>
      <c r="B17" s="106">
        <v>42130</v>
      </c>
      <c r="C17" s="106">
        <v>42142</v>
      </c>
      <c r="D17" s="106">
        <v>42138</v>
      </c>
      <c r="E17" s="135" t="s">
        <v>445</v>
      </c>
      <c r="F17" s="107">
        <v>207</v>
      </c>
      <c r="G17" s="108" t="s">
        <v>403</v>
      </c>
      <c r="H17" s="109" t="s">
        <v>28</v>
      </c>
      <c r="I17" s="110">
        <v>980</v>
      </c>
      <c r="J17" s="111">
        <v>700</v>
      </c>
      <c r="K17" s="111">
        <v>106</v>
      </c>
      <c r="L17" s="112">
        <v>98.28</v>
      </c>
      <c r="M17" s="124">
        <f t="shared" si="0"/>
        <v>68796</v>
      </c>
      <c r="N17" s="124">
        <f>SUM(M12:M17)*0.16</f>
        <v>41901.5808</v>
      </c>
      <c r="O17" s="124">
        <f>SUM(M12:M17)+N17</f>
        <v>303786.4608</v>
      </c>
      <c r="P17" s="127" t="s">
        <v>436</v>
      </c>
      <c r="Q17" s="128" t="s">
        <v>205</v>
      </c>
      <c r="R17" s="129">
        <v>42033</v>
      </c>
      <c r="S17" s="129" t="s">
        <v>182</v>
      </c>
      <c r="T17" s="130" t="s">
        <v>183</v>
      </c>
    </row>
    <row r="18" spans="1:20" ht="13.5" customHeight="1">
      <c r="A18" s="105"/>
      <c r="B18" s="106"/>
      <c r="C18" s="106"/>
      <c r="D18" s="106"/>
      <c r="E18" s="95"/>
      <c r="F18" s="107"/>
      <c r="G18" s="108"/>
      <c r="H18" s="109"/>
      <c r="I18" s="110"/>
      <c r="J18" s="111"/>
      <c r="K18" s="111"/>
      <c r="L18" s="112"/>
      <c r="M18" s="124"/>
      <c r="N18" s="124"/>
      <c r="O18" s="124"/>
      <c r="P18" s="127"/>
      <c r="Q18" s="128"/>
      <c r="R18" s="128"/>
      <c r="S18" s="128"/>
      <c r="T18" s="128"/>
    </row>
    <row r="19" spans="1:20" ht="45">
      <c r="A19" s="105" t="s">
        <v>421</v>
      </c>
      <c r="B19" s="106">
        <v>42130</v>
      </c>
      <c r="C19" s="106">
        <v>42142</v>
      </c>
      <c r="D19" s="106">
        <v>42142</v>
      </c>
      <c r="E19" s="95"/>
      <c r="F19" s="107">
        <v>161</v>
      </c>
      <c r="G19" s="108" t="s">
        <v>404</v>
      </c>
      <c r="H19" s="109" t="s">
        <v>24</v>
      </c>
      <c r="I19" s="110">
        <v>4000</v>
      </c>
      <c r="J19" s="111">
        <v>4000</v>
      </c>
      <c r="K19" s="111" t="s">
        <v>432</v>
      </c>
      <c r="L19" s="112">
        <v>7.15</v>
      </c>
      <c r="M19" s="124">
        <f t="shared" si="0"/>
        <v>28600</v>
      </c>
      <c r="N19" s="124">
        <f>+M19*0.16</f>
        <v>4576</v>
      </c>
      <c r="O19" s="124">
        <f>+M19+N19</f>
        <v>33176</v>
      </c>
      <c r="P19" s="127" t="s">
        <v>157</v>
      </c>
      <c r="Q19" s="131" t="s">
        <v>188</v>
      </c>
      <c r="R19" s="129">
        <v>42033</v>
      </c>
      <c r="S19" s="129" t="s">
        <v>182</v>
      </c>
      <c r="T19" s="130" t="s">
        <v>183</v>
      </c>
    </row>
    <row r="20" spans="1:20" ht="15">
      <c r="A20" s="105"/>
      <c r="B20" s="106"/>
      <c r="C20" s="106"/>
      <c r="D20" s="106"/>
      <c r="E20" s="95"/>
      <c r="F20" s="107"/>
      <c r="G20" s="108"/>
      <c r="H20" s="109"/>
      <c r="I20" s="110"/>
      <c r="J20" s="111"/>
      <c r="K20" s="111"/>
      <c r="L20" s="112"/>
      <c r="M20" s="124"/>
      <c r="N20" s="124"/>
      <c r="O20" s="124"/>
      <c r="P20" s="127"/>
      <c r="Q20" s="128"/>
      <c r="R20" s="128"/>
      <c r="S20" s="128"/>
      <c r="T20" s="128"/>
    </row>
    <row r="21" spans="1:20" ht="33.75">
      <c r="A21" s="105" t="s">
        <v>422</v>
      </c>
      <c r="B21" s="106">
        <v>42130</v>
      </c>
      <c r="C21" s="106">
        <v>42142</v>
      </c>
      <c r="D21" s="106">
        <v>42137</v>
      </c>
      <c r="E21" s="95"/>
      <c r="F21" s="107">
        <v>3</v>
      </c>
      <c r="G21" s="108" t="s">
        <v>315</v>
      </c>
      <c r="H21" s="109" t="s">
        <v>30</v>
      </c>
      <c r="I21" s="110">
        <v>40</v>
      </c>
      <c r="J21" s="111">
        <v>40</v>
      </c>
      <c r="K21" s="111">
        <v>5142</v>
      </c>
      <c r="L21" s="112">
        <v>5</v>
      </c>
      <c r="M21" s="124">
        <f t="shared" si="0"/>
        <v>200</v>
      </c>
      <c r="N21" s="124"/>
      <c r="O21" s="124"/>
      <c r="P21" s="127" t="s">
        <v>437</v>
      </c>
      <c r="Q21" s="131" t="s">
        <v>185</v>
      </c>
      <c r="R21" s="129">
        <v>42033</v>
      </c>
      <c r="S21" s="129" t="s">
        <v>182</v>
      </c>
      <c r="T21" s="130" t="s">
        <v>183</v>
      </c>
    </row>
    <row r="22" spans="1:20" ht="33.75">
      <c r="A22" s="105" t="s">
        <v>422</v>
      </c>
      <c r="B22" s="106">
        <v>42130</v>
      </c>
      <c r="C22" s="106">
        <v>42142</v>
      </c>
      <c r="D22" s="106">
        <v>42137</v>
      </c>
      <c r="E22" s="95"/>
      <c r="F22" s="107">
        <v>31</v>
      </c>
      <c r="G22" s="108" t="s">
        <v>316</v>
      </c>
      <c r="H22" s="109" t="s">
        <v>27</v>
      </c>
      <c r="I22" s="110">
        <v>10</v>
      </c>
      <c r="J22" s="111">
        <v>10</v>
      </c>
      <c r="K22" s="111">
        <v>5142</v>
      </c>
      <c r="L22" s="112">
        <v>20.98</v>
      </c>
      <c r="M22" s="124">
        <f t="shared" si="0"/>
        <v>209.8</v>
      </c>
      <c r="N22" s="124"/>
      <c r="O22" s="124"/>
      <c r="P22" s="127" t="s">
        <v>437</v>
      </c>
      <c r="Q22" s="131" t="s">
        <v>185</v>
      </c>
      <c r="R22" s="129">
        <v>42033</v>
      </c>
      <c r="S22" s="129" t="s">
        <v>182</v>
      </c>
      <c r="T22" s="130" t="s">
        <v>183</v>
      </c>
    </row>
    <row r="23" spans="1:20" ht="56.25">
      <c r="A23" s="105" t="s">
        <v>422</v>
      </c>
      <c r="B23" s="106">
        <v>42130</v>
      </c>
      <c r="C23" s="106">
        <v>42142</v>
      </c>
      <c r="D23" s="106">
        <v>42137</v>
      </c>
      <c r="E23" s="95"/>
      <c r="F23" s="107">
        <v>138</v>
      </c>
      <c r="G23" s="108" t="s">
        <v>318</v>
      </c>
      <c r="H23" s="109" t="s">
        <v>24</v>
      </c>
      <c r="I23" s="110">
        <v>240</v>
      </c>
      <c r="J23" s="111">
        <v>240</v>
      </c>
      <c r="K23" s="111">
        <v>5142</v>
      </c>
      <c r="L23" s="112">
        <v>366.04</v>
      </c>
      <c r="M23" s="124">
        <f t="shared" si="0"/>
        <v>87849.6</v>
      </c>
      <c r="N23" s="124"/>
      <c r="O23" s="124"/>
      <c r="P23" s="127" t="s">
        <v>437</v>
      </c>
      <c r="Q23" s="131" t="s">
        <v>185</v>
      </c>
      <c r="R23" s="129">
        <v>42033</v>
      </c>
      <c r="S23" s="129" t="s">
        <v>182</v>
      </c>
      <c r="T23" s="130" t="s">
        <v>183</v>
      </c>
    </row>
    <row r="24" spans="1:20" ht="112.5">
      <c r="A24" s="105" t="s">
        <v>422</v>
      </c>
      <c r="B24" s="106">
        <v>42130</v>
      </c>
      <c r="C24" s="106">
        <v>42142</v>
      </c>
      <c r="D24" s="106">
        <v>42137</v>
      </c>
      <c r="E24" s="95"/>
      <c r="F24" s="107">
        <v>163</v>
      </c>
      <c r="G24" s="117" t="s">
        <v>96</v>
      </c>
      <c r="H24" s="118" t="s">
        <v>24</v>
      </c>
      <c r="I24" s="110">
        <v>9200</v>
      </c>
      <c r="J24" s="111">
        <v>9200</v>
      </c>
      <c r="K24" s="111">
        <v>5142</v>
      </c>
      <c r="L24" s="112">
        <v>121</v>
      </c>
      <c r="M24" s="124">
        <f t="shared" si="0"/>
        <v>1113200</v>
      </c>
      <c r="N24" s="124"/>
      <c r="O24" s="124"/>
      <c r="P24" s="127" t="s">
        <v>437</v>
      </c>
      <c r="Q24" s="131" t="s">
        <v>185</v>
      </c>
      <c r="R24" s="129">
        <v>42033</v>
      </c>
      <c r="S24" s="129" t="s">
        <v>182</v>
      </c>
      <c r="T24" s="130" t="s">
        <v>183</v>
      </c>
    </row>
    <row r="25" spans="1:20" ht="123.75">
      <c r="A25" s="105" t="s">
        <v>422</v>
      </c>
      <c r="B25" s="106">
        <v>42130</v>
      </c>
      <c r="C25" s="106">
        <v>42142</v>
      </c>
      <c r="D25" s="106">
        <v>42137</v>
      </c>
      <c r="E25" s="95"/>
      <c r="F25" s="107">
        <v>168</v>
      </c>
      <c r="G25" s="108" t="s">
        <v>405</v>
      </c>
      <c r="H25" s="109" t="s">
        <v>24</v>
      </c>
      <c r="I25" s="110">
        <v>1600</v>
      </c>
      <c r="J25" s="111">
        <v>1600</v>
      </c>
      <c r="K25" s="111">
        <v>5142</v>
      </c>
      <c r="L25" s="112">
        <v>7.5</v>
      </c>
      <c r="M25" s="124">
        <f t="shared" si="0"/>
        <v>12000</v>
      </c>
      <c r="N25" s="124"/>
      <c r="O25" s="124"/>
      <c r="P25" s="127" t="s">
        <v>437</v>
      </c>
      <c r="Q25" s="131" t="s">
        <v>185</v>
      </c>
      <c r="R25" s="129">
        <v>42033</v>
      </c>
      <c r="S25" s="129" t="s">
        <v>182</v>
      </c>
      <c r="T25" s="130" t="s">
        <v>183</v>
      </c>
    </row>
    <row r="26" spans="1:20" ht="45">
      <c r="A26" s="105" t="s">
        <v>422</v>
      </c>
      <c r="B26" s="106">
        <v>42130</v>
      </c>
      <c r="C26" s="106">
        <v>42142</v>
      </c>
      <c r="D26" s="106">
        <v>42137</v>
      </c>
      <c r="E26" s="95"/>
      <c r="F26" s="107">
        <v>174</v>
      </c>
      <c r="G26" s="108" t="s">
        <v>406</v>
      </c>
      <c r="H26" s="109" t="s">
        <v>36</v>
      </c>
      <c r="I26" s="110">
        <v>260</v>
      </c>
      <c r="J26" s="111">
        <v>260</v>
      </c>
      <c r="K26" s="111">
        <v>5142</v>
      </c>
      <c r="L26" s="112">
        <v>247.5</v>
      </c>
      <c r="M26" s="124">
        <f t="shared" si="0"/>
        <v>64350</v>
      </c>
      <c r="N26" s="124"/>
      <c r="O26" s="124"/>
      <c r="P26" s="127" t="s">
        <v>437</v>
      </c>
      <c r="Q26" s="131" t="s">
        <v>185</v>
      </c>
      <c r="R26" s="129">
        <v>42033</v>
      </c>
      <c r="S26" s="129" t="s">
        <v>182</v>
      </c>
      <c r="T26" s="130" t="s">
        <v>183</v>
      </c>
    </row>
    <row r="27" spans="1:20" ht="75">
      <c r="A27" s="105" t="s">
        <v>422</v>
      </c>
      <c r="B27" s="106">
        <v>42130</v>
      </c>
      <c r="C27" s="106">
        <v>42142</v>
      </c>
      <c r="D27" s="106">
        <v>42137</v>
      </c>
      <c r="E27" s="135" t="s">
        <v>446</v>
      </c>
      <c r="F27" s="107">
        <v>204</v>
      </c>
      <c r="G27" s="108" t="s">
        <v>407</v>
      </c>
      <c r="H27" s="109" t="s">
        <v>28</v>
      </c>
      <c r="I27" s="110">
        <v>270</v>
      </c>
      <c r="J27" s="111">
        <v>190</v>
      </c>
      <c r="K27" s="111">
        <v>5147</v>
      </c>
      <c r="L27" s="112">
        <v>133.75</v>
      </c>
      <c r="M27" s="124">
        <f t="shared" si="0"/>
        <v>25412.5</v>
      </c>
      <c r="N27" s="124"/>
      <c r="O27" s="124"/>
      <c r="P27" s="127" t="s">
        <v>437</v>
      </c>
      <c r="Q27" s="131" t="s">
        <v>185</v>
      </c>
      <c r="R27" s="129">
        <v>42033</v>
      </c>
      <c r="S27" s="129" t="s">
        <v>182</v>
      </c>
      <c r="T27" s="130" t="s">
        <v>183</v>
      </c>
    </row>
    <row r="28" spans="1:20" ht="45">
      <c r="A28" s="105" t="s">
        <v>422</v>
      </c>
      <c r="B28" s="106">
        <v>42130</v>
      </c>
      <c r="C28" s="106">
        <v>42142</v>
      </c>
      <c r="D28" s="106">
        <v>42137</v>
      </c>
      <c r="E28" s="95"/>
      <c r="F28" s="107">
        <v>205</v>
      </c>
      <c r="G28" s="108" t="s">
        <v>408</v>
      </c>
      <c r="H28" s="109" t="s">
        <v>28</v>
      </c>
      <c r="I28" s="110">
        <v>110</v>
      </c>
      <c r="J28" s="111">
        <v>110</v>
      </c>
      <c r="K28" s="111">
        <v>5147</v>
      </c>
      <c r="L28" s="112">
        <v>110</v>
      </c>
      <c r="M28" s="124">
        <f t="shared" si="0"/>
        <v>12100</v>
      </c>
      <c r="N28" s="124"/>
      <c r="O28" s="124"/>
      <c r="P28" s="127" t="s">
        <v>437</v>
      </c>
      <c r="Q28" s="131" t="s">
        <v>185</v>
      </c>
      <c r="R28" s="129">
        <v>42033</v>
      </c>
      <c r="S28" s="129" t="s">
        <v>182</v>
      </c>
      <c r="T28" s="130" t="s">
        <v>183</v>
      </c>
    </row>
    <row r="29" spans="1:20" ht="33.75">
      <c r="A29" s="105" t="s">
        <v>422</v>
      </c>
      <c r="B29" s="106">
        <v>42130</v>
      </c>
      <c r="C29" s="106">
        <v>42142</v>
      </c>
      <c r="D29" s="106">
        <v>42137</v>
      </c>
      <c r="E29" s="95"/>
      <c r="F29" s="107">
        <v>315</v>
      </c>
      <c r="G29" s="115" t="s">
        <v>409</v>
      </c>
      <c r="H29" s="109" t="s">
        <v>24</v>
      </c>
      <c r="I29" s="110">
        <v>240</v>
      </c>
      <c r="J29" s="111">
        <v>240</v>
      </c>
      <c r="K29" s="111">
        <v>5147</v>
      </c>
      <c r="L29" s="112">
        <v>33.05</v>
      </c>
      <c r="M29" s="124">
        <f t="shared" si="0"/>
        <v>7931.999999999999</v>
      </c>
      <c r="N29" s="124">
        <f>SUM(M21:M29)*0.16</f>
        <v>211720.62399999998</v>
      </c>
      <c r="O29" s="124">
        <f>SUM(M21:M29)+N29</f>
        <v>1534974.524</v>
      </c>
      <c r="P29" s="127" t="s">
        <v>437</v>
      </c>
      <c r="Q29" s="131" t="s">
        <v>185</v>
      </c>
      <c r="R29" s="129">
        <v>42033</v>
      </c>
      <c r="S29" s="129" t="s">
        <v>182</v>
      </c>
      <c r="T29" s="130" t="s">
        <v>183</v>
      </c>
    </row>
    <row r="30" spans="1:20" ht="15">
      <c r="A30" s="105"/>
      <c r="B30" s="106"/>
      <c r="C30" s="106"/>
      <c r="D30" s="106"/>
      <c r="E30" s="95"/>
      <c r="F30" s="107"/>
      <c r="G30" s="115"/>
      <c r="H30" s="109"/>
      <c r="I30" s="110"/>
      <c r="J30" s="111"/>
      <c r="K30" s="111"/>
      <c r="L30" s="112"/>
      <c r="M30" s="124"/>
      <c r="N30" s="124"/>
      <c r="O30" s="124"/>
      <c r="P30" s="127"/>
      <c r="Q30" s="128"/>
      <c r="R30" s="128"/>
      <c r="S30" s="128"/>
      <c r="T30" s="128"/>
    </row>
    <row r="31" spans="1:20" ht="33.75">
      <c r="A31" s="105" t="s">
        <v>423</v>
      </c>
      <c r="B31" s="106">
        <v>42130</v>
      </c>
      <c r="C31" s="106">
        <v>42142</v>
      </c>
      <c r="D31" s="106">
        <v>42142</v>
      </c>
      <c r="E31" s="95"/>
      <c r="F31" s="107">
        <v>182</v>
      </c>
      <c r="G31" s="108" t="s">
        <v>410</v>
      </c>
      <c r="H31" s="109" t="s">
        <v>28</v>
      </c>
      <c r="I31" s="110">
        <v>260</v>
      </c>
      <c r="J31" s="111">
        <v>260</v>
      </c>
      <c r="K31" s="111" t="s">
        <v>433</v>
      </c>
      <c r="L31" s="119">
        <v>55</v>
      </c>
      <c r="M31" s="124">
        <f t="shared" si="0"/>
        <v>14300</v>
      </c>
      <c r="N31" s="124"/>
      <c r="O31" s="124"/>
      <c r="P31" s="127" t="s">
        <v>63</v>
      </c>
      <c r="Q31" s="131" t="s">
        <v>181</v>
      </c>
      <c r="R31" s="129">
        <v>42033</v>
      </c>
      <c r="S31" s="129" t="s">
        <v>182</v>
      </c>
      <c r="T31" s="130" t="s">
        <v>183</v>
      </c>
    </row>
    <row r="32" spans="1:20" ht="33.75">
      <c r="A32" s="105" t="s">
        <v>423</v>
      </c>
      <c r="B32" s="106">
        <v>42130</v>
      </c>
      <c r="C32" s="106">
        <v>42142</v>
      </c>
      <c r="D32" s="106">
        <v>42142</v>
      </c>
      <c r="E32" s="95"/>
      <c r="F32" s="107">
        <v>188</v>
      </c>
      <c r="G32" s="108" t="s">
        <v>411</v>
      </c>
      <c r="H32" s="109" t="s">
        <v>28</v>
      </c>
      <c r="I32" s="110">
        <v>360</v>
      </c>
      <c r="J32" s="111">
        <v>360</v>
      </c>
      <c r="K32" s="111" t="s">
        <v>433</v>
      </c>
      <c r="L32" s="112">
        <v>82.9</v>
      </c>
      <c r="M32" s="124">
        <f t="shared" si="0"/>
        <v>29844.000000000004</v>
      </c>
      <c r="N32" s="124"/>
      <c r="O32" s="124"/>
      <c r="P32" s="127" t="s">
        <v>63</v>
      </c>
      <c r="Q32" s="131" t="s">
        <v>181</v>
      </c>
      <c r="R32" s="129">
        <v>42033</v>
      </c>
      <c r="S32" s="129" t="s">
        <v>182</v>
      </c>
      <c r="T32" s="130" t="s">
        <v>183</v>
      </c>
    </row>
    <row r="33" spans="1:20" ht="33.75">
      <c r="A33" s="105" t="s">
        <v>423</v>
      </c>
      <c r="B33" s="106">
        <v>42130</v>
      </c>
      <c r="C33" s="106">
        <v>42142</v>
      </c>
      <c r="D33" s="106">
        <v>42142</v>
      </c>
      <c r="E33" s="95"/>
      <c r="F33" s="107">
        <v>189</v>
      </c>
      <c r="G33" s="108" t="s">
        <v>412</v>
      </c>
      <c r="H33" s="109" t="s">
        <v>28</v>
      </c>
      <c r="I33" s="110">
        <v>96</v>
      </c>
      <c r="J33" s="111">
        <v>96</v>
      </c>
      <c r="K33" s="111" t="s">
        <v>433</v>
      </c>
      <c r="L33" s="112">
        <v>82.9</v>
      </c>
      <c r="M33" s="124">
        <f t="shared" si="0"/>
        <v>7958.400000000001</v>
      </c>
      <c r="N33" s="124"/>
      <c r="O33" s="124"/>
      <c r="P33" s="127" t="s">
        <v>63</v>
      </c>
      <c r="Q33" s="131" t="s">
        <v>181</v>
      </c>
      <c r="R33" s="129">
        <v>42033</v>
      </c>
      <c r="S33" s="129" t="s">
        <v>182</v>
      </c>
      <c r="T33" s="130" t="s">
        <v>183</v>
      </c>
    </row>
    <row r="34" spans="1:20" ht="33.75">
      <c r="A34" s="105" t="s">
        <v>423</v>
      </c>
      <c r="B34" s="106">
        <v>42130</v>
      </c>
      <c r="C34" s="106">
        <v>42142</v>
      </c>
      <c r="D34" s="106">
        <v>42142</v>
      </c>
      <c r="E34" s="95"/>
      <c r="F34" s="107">
        <v>190</v>
      </c>
      <c r="G34" s="108" t="s">
        <v>413</v>
      </c>
      <c r="H34" s="109" t="s">
        <v>28</v>
      </c>
      <c r="I34" s="110">
        <v>360</v>
      </c>
      <c r="J34" s="111">
        <v>360</v>
      </c>
      <c r="K34" s="111" t="s">
        <v>433</v>
      </c>
      <c r="L34" s="112">
        <v>82.9</v>
      </c>
      <c r="M34" s="124">
        <f t="shared" si="0"/>
        <v>29844.000000000004</v>
      </c>
      <c r="N34" s="124"/>
      <c r="O34" s="124"/>
      <c r="P34" s="127" t="s">
        <v>63</v>
      </c>
      <c r="Q34" s="131" t="s">
        <v>181</v>
      </c>
      <c r="R34" s="129">
        <v>42033</v>
      </c>
      <c r="S34" s="129" t="s">
        <v>182</v>
      </c>
      <c r="T34" s="130" t="s">
        <v>183</v>
      </c>
    </row>
    <row r="35" spans="1:20" ht="33.75">
      <c r="A35" s="105" t="s">
        <v>423</v>
      </c>
      <c r="B35" s="106">
        <v>42130</v>
      </c>
      <c r="C35" s="106">
        <v>42142</v>
      </c>
      <c r="D35" s="106">
        <v>42142</v>
      </c>
      <c r="E35" s="95"/>
      <c r="F35" s="107">
        <v>191</v>
      </c>
      <c r="G35" s="108" t="s">
        <v>414</v>
      </c>
      <c r="H35" s="109" t="s">
        <v>28</v>
      </c>
      <c r="I35" s="110">
        <v>60</v>
      </c>
      <c r="J35" s="111">
        <v>60</v>
      </c>
      <c r="K35" s="111" t="s">
        <v>433</v>
      </c>
      <c r="L35" s="112">
        <v>55</v>
      </c>
      <c r="M35" s="124">
        <f t="shared" si="0"/>
        <v>3300</v>
      </c>
      <c r="N35" s="124"/>
      <c r="O35" s="124"/>
      <c r="P35" s="127" t="s">
        <v>63</v>
      </c>
      <c r="Q35" s="131" t="s">
        <v>181</v>
      </c>
      <c r="R35" s="129">
        <v>42033</v>
      </c>
      <c r="S35" s="129" t="s">
        <v>182</v>
      </c>
      <c r="T35" s="130" t="s">
        <v>183</v>
      </c>
    </row>
    <row r="36" spans="1:20" ht="33.75">
      <c r="A36" s="105" t="s">
        <v>423</v>
      </c>
      <c r="B36" s="106">
        <v>42130</v>
      </c>
      <c r="C36" s="106">
        <v>42142</v>
      </c>
      <c r="D36" s="106">
        <v>42142</v>
      </c>
      <c r="E36" s="95"/>
      <c r="F36" s="107">
        <v>192</v>
      </c>
      <c r="G36" s="108" t="s">
        <v>415</v>
      </c>
      <c r="H36" s="109" t="s">
        <v>28</v>
      </c>
      <c r="I36" s="110">
        <v>240</v>
      </c>
      <c r="J36" s="111">
        <v>240</v>
      </c>
      <c r="K36" s="111" t="s">
        <v>433</v>
      </c>
      <c r="L36" s="112">
        <v>55</v>
      </c>
      <c r="M36" s="124">
        <f t="shared" si="0"/>
        <v>13200</v>
      </c>
      <c r="N36" s="124"/>
      <c r="O36" s="124"/>
      <c r="P36" s="127" t="s">
        <v>63</v>
      </c>
      <c r="Q36" s="131" t="s">
        <v>181</v>
      </c>
      <c r="R36" s="129">
        <v>42033</v>
      </c>
      <c r="S36" s="129" t="s">
        <v>182</v>
      </c>
      <c r="T36" s="130" t="s">
        <v>183</v>
      </c>
    </row>
    <row r="37" spans="1:20" ht="15">
      <c r="A37" s="105"/>
      <c r="B37" s="106"/>
      <c r="C37" s="106"/>
      <c r="D37" s="106"/>
      <c r="E37" s="95"/>
      <c r="F37" s="107"/>
      <c r="G37" s="108"/>
      <c r="H37" s="109"/>
      <c r="I37" s="110"/>
      <c r="J37" s="111"/>
      <c r="K37" s="111"/>
      <c r="L37" s="112"/>
      <c r="M37" s="124"/>
      <c r="N37" s="124"/>
      <c r="O37" s="124"/>
      <c r="P37" s="127"/>
      <c r="Q37" s="128"/>
      <c r="R37" s="128"/>
      <c r="S37" s="128"/>
      <c r="T37" s="128"/>
    </row>
    <row r="38" spans="1:20" ht="56.25">
      <c r="A38" s="105" t="s">
        <v>424</v>
      </c>
      <c r="B38" s="106">
        <v>42130</v>
      </c>
      <c r="C38" s="106">
        <v>42142</v>
      </c>
      <c r="D38" s="106">
        <v>42142</v>
      </c>
      <c r="E38" s="95"/>
      <c r="F38" s="107">
        <v>165</v>
      </c>
      <c r="G38" s="108" t="s">
        <v>339</v>
      </c>
      <c r="H38" s="109" t="s">
        <v>24</v>
      </c>
      <c r="I38" s="110">
        <v>18</v>
      </c>
      <c r="J38" s="111">
        <v>18</v>
      </c>
      <c r="K38" s="111">
        <v>139</v>
      </c>
      <c r="L38" s="112">
        <v>376.47</v>
      </c>
      <c r="M38" s="124">
        <f t="shared" si="0"/>
        <v>6776.460000000001</v>
      </c>
      <c r="N38" s="124">
        <f>+M38*0.16</f>
        <v>1084.2336000000003</v>
      </c>
      <c r="O38" s="124">
        <f>+M38+N38</f>
        <v>7860.693600000001</v>
      </c>
      <c r="P38" s="127" t="s">
        <v>438</v>
      </c>
      <c r="Q38" s="131" t="s">
        <v>442</v>
      </c>
      <c r="R38" s="129">
        <v>42033</v>
      </c>
      <c r="S38" s="129" t="s">
        <v>182</v>
      </c>
      <c r="T38" s="130" t="s">
        <v>183</v>
      </c>
    </row>
    <row r="39" spans="1:20" ht="15">
      <c r="A39" s="105"/>
      <c r="B39" s="106"/>
      <c r="C39" s="106"/>
      <c r="D39" s="106"/>
      <c r="E39" s="95"/>
      <c r="F39" s="107"/>
      <c r="G39" s="108"/>
      <c r="H39" s="109"/>
      <c r="I39" s="110"/>
      <c r="J39" s="111"/>
      <c r="K39" s="111"/>
      <c r="L39" s="112"/>
      <c r="M39" s="124"/>
      <c r="N39" s="124"/>
      <c r="O39" s="124"/>
      <c r="P39" s="127"/>
      <c r="Q39" s="128"/>
      <c r="R39" s="128"/>
      <c r="S39" s="128"/>
      <c r="T39" s="128"/>
    </row>
    <row r="40" spans="1:20" ht="15">
      <c r="A40" s="105" t="s">
        <v>425</v>
      </c>
      <c r="B40" s="106">
        <v>42130</v>
      </c>
      <c r="C40" s="106">
        <v>42142</v>
      </c>
      <c r="D40" s="106"/>
      <c r="E40" s="95"/>
      <c r="F40" s="107"/>
      <c r="G40" s="108" t="s">
        <v>416</v>
      </c>
      <c r="H40" s="109"/>
      <c r="I40" s="110"/>
      <c r="J40" s="111"/>
      <c r="K40" s="111"/>
      <c r="L40" s="112"/>
      <c r="M40" s="124">
        <f t="shared" si="0"/>
        <v>0</v>
      </c>
      <c r="N40" s="124"/>
      <c r="O40" s="124"/>
      <c r="P40" s="127"/>
      <c r="Q40" s="128"/>
      <c r="R40" s="128"/>
      <c r="S40" s="128"/>
      <c r="T40" s="128"/>
    </row>
    <row r="41" spans="1:20" ht="78.75">
      <c r="A41" s="105" t="s">
        <v>426</v>
      </c>
      <c r="B41" s="106">
        <v>42130</v>
      </c>
      <c r="C41" s="106">
        <v>42142</v>
      </c>
      <c r="D41" s="106">
        <v>42142</v>
      </c>
      <c r="E41" s="95"/>
      <c r="F41" s="107">
        <v>131</v>
      </c>
      <c r="G41" s="108" t="s">
        <v>67</v>
      </c>
      <c r="H41" s="109" t="s">
        <v>28</v>
      </c>
      <c r="I41" s="110">
        <v>560</v>
      </c>
      <c r="J41" s="111">
        <v>560</v>
      </c>
      <c r="K41" s="111" t="s">
        <v>434</v>
      </c>
      <c r="L41" s="112">
        <v>35.3</v>
      </c>
      <c r="M41" s="124">
        <f t="shared" si="0"/>
        <v>19768</v>
      </c>
      <c r="N41" s="124"/>
      <c r="O41" s="124"/>
      <c r="P41" s="127" t="s">
        <v>439</v>
      </c>
      <c r="Q41" s="131" t="s">
        <v>189</v>
      </c>
      <c r="R41" s="129">
        <v>42033</v>
      </c>
      <c r="S41" s="129" t="s">
        <v>182</v>
      </c>
      <c r="T41" s="130" t="s">
        <v>183</v>
      </c>
    </row>
    <row r="42" spans="1:20" ht="33.75">
      <c r="A42" s="105" t="s">
        <v>426</v>
      </c>
      <c r="B42" s="106">
        <v>42130</v>
      </c>
      <c r="C42" s="106">
        <v>42142</v>
      </c>
      <c r="D42" s="106">
        <v>42142</v>
      </c>
      <c r="E42" s="95"/>
      <c r="F42" s="107">
        <v>187</v>
      </c>
      <c r="G42" s="108" t="s">
        <v>417</v>
      </c>
      <c r="H42" s="109" t="s">
        <v>28</v>
      </c>
      <c r="I42" s="110">
        <v>1</v>
      </c>
      <c r="J42" s="111">
        <v>1</v>
      </c>
      <c r="K42" s="111" t="s">
        <v>434</v>
      </c>
      <c r="L42" s="112">
        <v>200</v>
      </c>
      <c r="M42" s="124">
        <f t="shared" si="0"/>
        <v>200</v>
      </c>
      <c r="N42" s="124">
        <f>SUM(M41:M42)*0.16</f>
        <v>3194.88</v>
      </c>
      <c r="O42" s="124">
        <f>SUM(M41:M42)+N42</f>
        <v>23162.88</v>
      </c>
      <c r="P42" s="127" t="s">
        <v>439</v>
      </c>
      <c r="Q42" s="131" t="s">
        <v>189</v>
      </c>
      <c r="R42" s="129">
        <v>42033</v>
      </c>
      <c r="S42" s="129" t="s">
        <v>182</v>
      </c>
      <c r="T42" s="130" t="s">
        <v>183</v>
      </c>
    </row>
    <row r="43" spans="1:20" ht="15">
      <c r="A43" s="105"/>
      <c r="B43" s="106"/>
      <c r="C43" s="106"/>
      <c r="D43" s="106"/>
      <c r="E43" s="95"/>
      <c r="F43" s="107"/>
      <c r="G43" s="108"/>
      <c r="H43" s="109"/>
      <c r="I43" s="110"/>
      <c r="J43" s="111"/>
      <c r="K43" s="111"/>
      <c r="L43" s="112"/>
      <c r="M43" s="124"/>
      <c r="N43" s="124"/>
      <c r="O43" s="124"/>
      <c r="P43" s="127"/>
      <c r="Q43" s="128"/>
      <c r="R43" s="128"/>
      <c r="S43" s="128"/>
      <c r="T43" s="128"/>
    </row>
    <row r="44" spans="1:20" ht="67.5">
      <c r="A44" s="105" t="s">
        <v>427</v>
      </c>
      <c r="B44" s="106">
        <v>42130</v>
      </c>
      <c r="C44" s="106">
        <v>42142</v>
      </c>
      <c r="D44" s="106">
        <v>42142</v>
      </c>
      <c r="E44" s="95"/>
      <c r="F44" s="107">
        <v>68</v>
      </c>
      <c r="G44" s="115" t="s">
        <v>418</v>
      </c>
      <c r="H44" s="109" t="s">
        <v>24</v>
      </c>
      <c r="I44" s="110">
        <v>84</v>
      </c>
      <c r="J44" s="111">
        <v>84</v>
      </c>
      <c r="K44" s="111">
        <v>123</v>
      </c>
      <c r="L44" s="112">
        <v>615</v>
      </c>
      <c r="M44" s="124">
        <f t="shared" si="0"/>
        <v>51660</v>
      </c>
      <c r="N44" s="124"/>
      <c r="O44" s="124"/>
      <c r="P44" s="127" t="s">
        <v>80</v>
      </c>
      <c r="Q44" s="131" t="s">
        <v>186</v>
      </c>
      <c r="R44" s="129">
        <v>42033</v>
      </c>
      <c r="S44" s="129" t="s">
        <v>182</v>
      </c>
      <c r="T44" s="130" t="s">
        <v>183</v>
      </c>
    </row>
    <row r="45" spans="1:20" ht="45">
      <c r="A45" s="105" t="s">
        <v>427</v>
      </c>
      <c r="B45" s="106">
        <v>42130</v>
      </c>
      <c r="C45" s="106">
        <v>42142</v>
      </c>
      <c r="D45" s="106">
        <v>42142</v>
      </c>
      <c r="E45" s="95"/>
      <c r="F45" s="107">
        <v>216</v>
      </c>
      <c r="G45" s="120" t="s">
        <v>353</v>
      </c>
      <c r="H45" s="109" t="s">
        <v>24</v>
      </c>
      <c r="I45" s="110">
        <v>250</v>
      </c>
      <c r="J45" s="111">
        <v>250</v>
      </c>
      <c r="K45" s="111">
        <v>123</v>
      </c>
      <c r="L45" s="112">
        <v>450</v>
      </c>
      <c r="M45" s="124">
        <f t="shared" si="0"/>
        <v>112500</v>
      </c>
      <c r="N45" s="124"/>
      <c r="O45" s="124"/>
      <c r="P45" s="127" t="s">
        <v>80</v>
      </c>
      <c r="Q45" s="131" t="s">
        <v>186</v>
      </c>
      <c r="R45" s="129">
        <v>42033</v>
      </c>
      <c r="S45" s="129" t="s">
        <v>182</v>
      </c>
      <c r="T45" s="130" t="s">
        <v>183</v>
      </c>
    </row>
    <row r="46" spans="1:20" ht="56.25">
      <c r="A46" s="105" t="s">
        <v>427</v>
      </c>
      <c r="B46" s="106">
        <v>42130</v>
      </c>
      <c r="C46" s="106">
        <v>42142</v>
      </c>
      <c r="D46" s="106">
        <v>42142</v>
      </c>
      <c r="E46" s="95"/>
      <c r="F46" s="107">
        <v>217</v>
      </c>
      <c r="G46" s="120" t="s">
        <v>354</v>
      </c>
      <c r="H46" s="109" t="s">
        <v>25</v>
      </c>
      <c r="I46" s="110">
        <v>250</v>
      </c>
      <c r="J46" s="111">
        <v>250</v>
      </c>
      <c r="K46" s="111">
        <v>123</v>
      </c>
      <c r="L46" s="112">
        <v>450</v>
      </c>
      <c r="M46" s="124">
        <f t="shared" si="0"/>
        <v>112500</v>
      </c>
      <c r="N46" s="124">
        <f>SUM(M44:M46)*0.16</f>
        <v>44265.6</v>
      </c>
      <c r="O46" s="124">
        <f>SUM(M44:M46)+N46</f>
        <v>320925.6</v>
      </c>
      <c r="P46" s="127" t="s">
        <v>80</v>
      </c>
      <c r="Q46" s="131" t="s">
        <v>186</v>
      </c>
      <c r="R46" s="129">
        <v>42033</v>
      </c>
      <c r="S46" s="129" t="s">
        <v>182</v>
      </c>
      <c r="T46" s="130" t="s">
        <v>183</v>
      </c>
    </row>
    <row r="47" spans="1:20" ht="15">
      <c r="A47" s="105"/>
      <c r="B47" s="106"/>
      <c r="C47" s="106"/>
      <c r="D47" s="106"/>
      <c r="E47" s="95"/>
      <c r="F47" s="107"/>
      <c r="G47" s="120"/>
      <c r="H47" s="109"/>
      <c r="I47" s="110"/>
      <c r="J47" s="111"/>
      <c r="K47" s="111"/>
      <c r="L47" s="112"/>
      <c r="M47" s="124"/>
      <c r="N47" s="124"/>
      <c r="O47" s="124"/>
      <c r="P47" s="127"/>
      <c r="Q47" s="128"/>
      <c r="R47" s="128"/>
      <c r="S47" s="128"/>
      <c r="T47" s="128"/>
    </row>
    <row r="48" spans="1:20" ht="15">
      <c r="A48" s="105" t="s">
        <v>428</v>
      </c>
      <c r="B48" s="106">
        <v>42130</v>
      </c>
      <c r="C48" s="106">
        <v>42142</v>
      </c>
      <c r="D48" s="106"/>
      <c r="E48" s="95"/>
      <c r="F48" s="121"/>
      <c r="G48" s="122" t="s">
        <v>416</v>
      </c>
      <c r="H48" s="123"/>
      <c r="I48" s="110"/>
      <c r="J48" s="111"/>
      <c r="K48" s="111"/>
      <c r="L48" s="112"/>
      <c r="M48" s="124">
        <f t="shared" si="0"/>
        <v>0</v>
      </c>
      <c r="N48" s="124"/>
      <c r="O48" s="124"/>
      <c r="P48" s="127"/>
      <c r="Q48" s="128"/>
      <c r="R48" s="128"/>
      <c r="S48" s="128"/>
      <c r="T48" s="128"/>
    </row>
    <row r="49" spans="1:20" ht="33.75">
      <c r="A49" s="105" t="s">
        <v>429</v>
      </c>
      <c r="B49" s="106">
        <v>42130</v>
      </c>
      <c r="C49" s="106">
        <v>42142</v>
      </c>
      <c r="D49" s="106">
        <v>42142</v>
      </c>
      <c r="E49" s="95"/>
      <c r="F49" s="107">
        <v>332</v>
      </c>
      <c r="G49" s="115" t="s">
        <v>419</v>
      </c>
      <c r="H49" s="109" t="s">
        <v>24</v>
      </c>
      <c r="I49" s="110">
        <v>7</v>
      </c>
      <c r="J49" s="111">
        <v>7</v>
      </c>
      <c r="K49" s="111" t="s">
        <v>435</v>
      </c>
      <c r="L49" s="112">
        <v>31.15</v>
      </c>
      <c r="M49" s="124">
        <f t="shared" si="0"/>
        <v>218.04999999999998</v>
      </c>
      <c r="N49" s="124">
        <f>+M49*0.16</f>
        <v>34.888</v>
      </c>
      <c r="O49" s="124">
        <f>+M49+N49</f>
        <v>252.938</v>
      </c>
      <c r="P49" s="127" t="s">
        <v>44</v>
      </c>
      <c r="Q49" s="131" t="s">
        <v>196</v>
      </c>
      <c r="R49" s="129">
        <v>42033</v>
      </c>
      <c r="S49" s="129" t="s">
        <v>182</v>
      </c>
      <c r="T49" s="130" t="s">
        <v>183</v>
      </c>
    </row>
    <row r="50" spans="1:20" ht="15">
      <c r="A50" s="96"/>
      <c r="B50" s="97"/>
      <c r="C50" s="97"/>
      <c r="D50" s="97"/>
      <c r="E50" s="98"/>
      <c r="F50" s="99"/>
      <c r="G50" s="100"/>
      <c r="H50" s="101"/>
      <c r="I50" s="102"/>
      <c r="J50" s="103"/>
      <c r="K50" s="103"/>
      <c r="L50" s="104"/>
      <c r="M50" s="125"/>
      <c r="N50" s="126"/>
      <c r="O50" s="126"/>
      <c r="P50" s="96"/>
      <c r="Q50" s="128"/>
      <c r="R50" s="128"/>
      <c r="S50" s="128"/>
      <c r="T50" s="128"/>
    </row>
    <row r="51" spans="1:16" ht="15">
      <c r="A51" s="80"/>
      <c r="B51" s="83"/>
      <c r="C51" s="83"/>
      <c r="D51" s="83"/>
      <c r="E51" s="95"/>
      <c r="F51" s="85"/>
      <c r="G51" s="86"/>
      <c r="H51" s="87"/>
      <c r="I51" s="81"/>
      <c r="J51" s="88"/>
      <c r="K51" s="88"/>
      <c r="L51" s="82"/>
      <c r="M51" s="95"/>
      <c r="N51" s="124"/>
      <c r="O51" s="124"/>
      <c r="P51" s="80"/>
    </row>
    <row r="52" spans="1:16" ht="15">
      <c r="A52" s="80"/>
      <c r="B52" s="83"/>
      <c r="C52" s="83"/>
      <c r="D52" s="83"/>
      <c r="E52" s="95"/>
      <c r="F52" s="85"/>
      <c r="G52" s="86"/>
      <c r="H52" s="87"/>
      <c r="I52" s="81"/>
      <c r="J52" s="88"/>
      <c r="K52" s="88"/>
      <c r="L52" s="82"/>
      <c r="M52" s="95"/>
      <c r="N52" s="124"/>
      <c r="O52" s="124"/>
      <c r="P52" s="80"/>
    </row>
    <row r="53" spans="1:16" ht="15">
      <c r="A53" s="80"/>
      <c r="B53" s="83"/>
      <c r="C53" s="83"/>
      <c r="D53" s="83"/>
      <c r="E53" s="95"/>
      <c r="F53" s="85"/>
      <c r="G53" s="86"/>
      <c r="H53" s="87"/>
      <c r="I53" s="81"/>
      <c r="J53" s="88"/>
      <c r="K53" s="88"/>
      <c r="L53" s="82"/>
      <c r="M53" s="95"/>
      <c r="N53" s="95"/>
      <c r="O53" s="95"/>
      <c r="P53" s="80"/>
    </row>
    <row r="54" spans="1:16" ht="15">
      <c r="A54" s="80"/>
      <c r="B54" s="83"/>
      <c r="C54" s="83"/>
      <c r="D54" s="83"/>
      <c r="E54" s="95"/>
      <c r="F54" s="85"/>
      <c r="G54" s="86"/>
      <c r="H54" s="87"/>
      <c r="I54" s="81"/>
      <c r="J54" s="88"/>
      <c r="K54" s="88"/>
      <c r="L54" s="82"/>
      <c r="M54" s="95"/>
      <c r="N54" s="95"/>
      <c r="O54" s="95"/>
      <c r="P54" s="80"/>
    </row>
    <row r="55" spans="1:16" ht="15">
      <c r="A55" s="80"/>
      <c r="B55" s="83"/>
      <c r="C55" s="83"/>
      <c r="D55" s="83"/>
      <c r="E55" s="95"/>
      <c r="F55" s="85"/>
      <c r="G55" s="89"/>
      <c r="H55" s="87"/>
      <c r="I55" s="81"/>
      <c r="J55" s="88"/>
      <c r="K55" s="88"/>
      <c r="L55" s="82"/>
      <c r="M55" s="95"/>
      <c r="N55" s="95"/>
      <c r="O55" s="95"/>
      <c r="P55" s="80"/>
    </row>
    <row r="56" spans="1:16" ht="15">
      <c r="A56" s="80"/>
      <c r="B56" s="83"/>
      <c r="C56" s="83"/>
      <c r="D56" s="83"/>
      <c r="E56" s="95"/>
      <c r="F56" s="85"/>
      <c r="G56" s="89"/>
      <c r="H56" s="87"/>
      <c r="I56" s="81"/>
      <c r="J56" s="88"/>
      <c r="K56" s="88"/>
      <c r="L56" s="82"/>
      <c r="M56" s="95"/>
      <c r="N56" s="95"/>
      <c r="O56" s="95"/>
      <c r="P56" s="80"/>
    </row>
    <row r="57" spans="1:16" ht="15">
      <c r="A57" s="80"/>
      <c r="B57" s="83"/>
      <c r="C57" s="83"/>
      <c r="D57" s="83"/>
      <c r="E57" s="95"/>
      <c r="F57" s="85"/>
      <c r="G57" s="86"/>
      <c r="H57" s="87"/>
      <c r="I57" s="81"/>
      <c r="J57" s="88"/>
      <c r="K57" s="88"/>
      <c r="L57" s="82"/>
      <c r="M57" s="95"/>
      <c r="N57" s="95"/>
      <c r="O57" s="95"/>
      <c r="P57" s="80"/>
    </row>
    <row r="58" spans="1:16" ht="15">
      <c r="A58" s="80"/>
      <c r="B58" s="83"/>
      <c r="C58" s="83"/>
      <c r="D58" s="83"/>
      <c r="E58" s="95"/>
      <c r="F58" s="85"/>
      <c r="G58" s="86"/>
      <c r="H58" s="87"/>
      <c r="I58" s="81"/>
      <c r="J58" s="88"/>
      <c r="K58" s="88"/>
      <c r="L58" s="82"/>
      <c r="M58" s="95"/>
      <c r="N58" s="95"/>
      <c r="O58" s="95"/>
      <c r="P58" s="80"/>
    </row>
    <row r="59" spans="1:16" ht="15">
      <c r="A59" s="80"/>
      <c r="B59" s="83"/>
      <c r="C59" s="83"/>
      <c r="D59" s="88"/>
      <c r="E59" s="95"/>
      <c r="F59" s="85"/>
      <c r="G59" s="89"/>
      <c r="H59" s="87"/>
      <c r="I59" s="81"/>
      <c r="J59" s="88"/>
      <c r="K59" s="88"/>
      <c r="L59" s="82"/>
      <c r="M59" s="95"/>
      <c r="N59" s="95"/>
      <c r="O59" s="95"/>
      <c r="P59" s="80"/>
    </row>
    <row r="60" spans="1:16" ht="15">
      <c r="A60" s="80"/>
      <c r="B60" s="83"/>
      <c r="C60" s="83"/>
      <c r="D60" s="83"/>
      <c r="E60" s="95"/>
      <c r="F60" s="85"/>
      <c r="G60" s="86"/>
      <c r="H60" s="87"/>
      <c r="I60" s="81"/>
      <c r="J60" s="88"/>
      <c r="K60" s="88"/>
      <c r="L60" s="82"/>
      <c r="M60" s="95"/>
      <c r="N60" s="95"/>
      <c r="O60" s="95"/>
      <c r="P60" s="80"/>
    </row>
    <row r="61" spans="1:16" ht="15">
      <c r="A61" s="80"/>
      <c r="B61" s="83"/>
      <c r="C61" s="83"/>
      <c r="D61" s="83"/>
      <c r="E61" s="95"/>
      <c r="F61" s="85"/>
      <c r="G61" s="86"/>
      <c r="H61" s="87"/>
      <c r="I61" s="81"/>
      <c r="J61" s="88"/>
      <c r="K61" s="88"/>
      <c r="L61" s="82"/>
      <c r="M61" s="95"/>
      <c r="N61" s="95"/>
      <c r="O61" s="95"/>
      <c r="P61" s="80"/>
    </row>
    <row r="62" spans="1:16" ht="15">
      <c r="A62" s="80"/>
      <c r="B62" s="83"/>
      <c r="C62" s="83"/>
      <c r="D62" s="83"/>
      <c r="E62" s="95"/>
      <c r="F62" s="85"/>
      <c r="G62" s="89"/>
      <c r="H62" s="87"/>
      <c r="I62" s="81"/>
      <c r="J62" s="88"/>
      <c r="K62" s="88"/>
      <c r="L62" s="82"/>
      <c r="M62" s="95"/>
      <c r="N62" s="95"/>
      <c r="O62" s="95"/>
      <c r="P62" s="80"/>
    </row>
    <row r="63" spans="1:16" ht="15">
      <c r="A63" s="80"/>
      <c r="B63" s="83"/>
      <c r="C63" s="83"/>
      <c r="D63" s="83"/>
      <c r="E63" s="95"/>
      <c r="F63" s="85"/>
      <c r="G63" s="89"/>
      <c r="H63" s="87"/>
      <c r="I63" s="81"/>
      <c r="J63" s="88"/>
      <c r="K63" s="88"/>
      <c r="L63" s="82"/>
      <c r="M63" s="95"/>
      <c r="N63" s="95"/>
      <c r="O63" s="95"/>
      <c r="P63" s="80"/>
    </row>
    <row r="64" spans="1:16" ht="15">
      <c r="A64" s="80"/>
      <c r="B64" s="83"/>
      <c r="C64" s="83"/>
      <c r="D64" s="83"/>
      <c r="E64" s="95"/>
      <c r="F64" s="85"/>
      <c r="G64" s="86"/>
      <c r="H64" s="87"/>
      <c r="I64" s="81"/>
      <c r="J64" s="88"/>
      <c r="K64" s="88"/>
      <c r="L64" s="82"/>
      <c r="M64" s="95"/>
      <c r="N64" s="95"/>
      <c r="O64" s="95"/>
      <c r="P64" s="80"/>
    </row>
    <row r="65" spans="1:16" ht="15">
      <c r="A65" s="80"/>
      <c r="B65" s="83"/>
      <c r="C65" s="83"/>
      <c r="D65" s="83"/>
      <c r="E65" s="95"/>
      <c r="F65" s="85"/>
      <c r="G65" s="86"/>
      <c r="H65" s="87"/>
      <c r="I65" s="81"/>
      <c r="J65" s="88"/>
      <c r="K65" s="88"/>
      <c r="L65" s="82"/>
      <c r="M65" s="95"/>
      <c r="N65" s="95"/>
      <c r="O65" s="95"/>
      <c r="P65" s="80"/>
    </row>
    <row r="66" spans="1:16" ht="15">
      <c r="A66" s="80"/>
      <c r="B66" s="83"/>
      <c r="C66" s="83"/>
      <c r="D66" s="92"/>
      <c r="E66" s="95"/>
      <c r="F66" s="85"/>
      <c r="G66" s="89"/>
      <c r="H66" s="87"/>
      <c r="I66" s="81"/>
      <c r="J66" s="88"/>
      <c r="K66" s="93"/>
      <c r="L66" s="82"/>
      <c r="M66" s="95"/>
      <c r="N66" s="95"/>
      <c r="O66" s="95"/>
      <c r="P66" s="80"/>
    </row>
    <row r="67" spans="1:16" ht="15">
      <c r="A67" s="80"/>
      <c r="B67" s="83"/>
      <c r="C67" s="83"/>
      <c r="D67" s="83"/>
      <c r="E67" s="95"/>
      <c r="F67" s="85"/>
      <c r="G67" s="86"/>
      <c r="H67" s="87"/>
      <c r="I67" s="81"/>
      <c r="J67" s="88"/>
      <c r="K67" s="88"/>
      <c r="L67" s="82"/>
      <c r="M67" s="95"/>
      <c r="N67" s="95"/>
      <c r="O67" s="95"/>
      <c r="P67" s="80"/>
    </row>
    <row r="68" spans="1:16" ht="15">
      <c r="A68" s="80"/>
      <c r="B68" s="83"/>
      <c r="C68" s="83"/>
      <c r="D68" s="88"/>
      <c r="E68" s="95"/>
      <c r="F68" s="85"/>
      <c r="G68" s="89"/>
      <c r="H68" s="87"/>
      <c r="I68" s="81"/>
      <c r="J68" s="88"/>
      <c r="K68" s="88"/>
      <c r="L68" s="82"/>
      <c r="M68" s="95"/>
      <c r="N68" s="95"/>
      <c r="O68" s="95"/>
      <c r="P68" s="80"/>
    </row>
    <row r="69" spans="1:16" ht="15">
      <c r="A69" s="80"/>
      <c r="B69" s="83"/>
      <c r="C69" s="83"/>
      <c r="D69" s="92"/>
      <c r="E69" s="95"/>
      <c r="F69" s="85"/>
      <c r="G69" s="89"/>
      <c r="H69" s="87"/>
      <c r="I69" s="81"/>
      <c r="J69" s="88"/>
      <c r="K69" s="93"/>
      <c r="L69" s="82"/>
      <c r="M69" s="95"/>
      <c r="N69" s="95"/>
      <c r="O69" s="95"/>
      <c r="P69" s="80"/>
    </row>
    <row r="70" spans="1:16" ht="15">
      <c r="A70" s="80"/>
      <c r="B70" s="83"/>
      <c r="C70" s="83"/>
      <c r="D70" s="92"/>
      <c r="E70" s="95"/>
      <c r="F70" s="85"/>
      <c r="G70" s="89"/>
      <c r="H70" s="87"/>
      <c r="I70" s="81"/>
      <c r="J70" s="88"/>
      <c r="K70" s="93"/>
      <c r="L70" s="82"/>
      <c r="M70" s="95"/>
      <c r="N70" s="95"/>
      <c r="O70" s="95"/>
      <c r="P70" s="80"/>
    </row>
    <row r="71" spans="1:16" ht="15">
      <c r="A71" s="80"/>
      <c r="B71" s="83"/>
      <c r="C71" s="83"/>
      <c r="D71" s="83"/>
      <c r="E71" s="95"/>
      <c r="F71" s="85"/>
      <c r="G71" s="86"/>
      <c r="H71" s="87"/>
      <c r="I71" s="81"/>
      <c r="J71" s="88"/>
      <c r="K71" s="88"/>
      <c r="L71" s="82"/>
      <c r="M71" s="95"/>
      <c r="N71" s="95"/>
      <c r="O71" s="95"/>
      <c r="P71" s="80"/>
    </row>
    <row r="72" spans="1:16" ht="15">
      <c r="A72" s="80"/>
      <c r="B72" s="83"/>
      <c r="C72" s="83"/>
      <c r="D72" s="83"/>
      <c r="E72" s="95"/>
      <c r="F72" s="85"/>
      <c r="G72" s="86"/>
      <c r="H72" s="87"/>
      <c r="I72" s="81"/>
      <c r="J72" s="88"/>
      <c r="K72" s="88"/>
      <c r="L72" s="82"/>
      <c r="M72" s="95"/>
      <c r="N72" s="95"/>
      <c r="O72" s="95"/>
      <c r="P72" s="80"/>
    </row>
    <row r="73" spans="1:16" ht="15">
      <c r="A73" s="80"/>
      <c r="B73" s="83"/>
      <c r="C73" s="83"/>
      <c r="D73" s="83"/>
      <c r="E73" s="95"/>
      <c r="F73" s="85"/>
      <c r="G73" s="86"/>
      <c r="H73" s="87"/>
      <c r="I73" s="81"/>
      <c r="J73" s="88"/>
      <c r="K73" s="88"/>
      <c r="L73" s="82"/>
      <c r="M73" s="95"/>
      <c r="N73" s="95"/>
      <c r="O73" s="95"/>
      <c r="P73" s="80"/>
    </row>
    <row r="74" spans="1:16" ht="15">
      <c r="A74" s="80"/>
      <c r="B74" s="83"/>
      <c r="C74" s="83"/>
      <c r="D74" s="83"/>
      <c r="E74" s="95"/>
      <c r="F74" s="85"/>
      <c r="G74" s="89"/>
      <c r="H74" s="87"/>
      <c r="I74" s="81"/>
      <c r="J74" s="88"/>
      <c r="K74" s="88"/>
      <c r="L74" s="82"/>
      <c r="M74" s="95"/>
      <c r="N74" s="95"/>
      <c r="O74" s="95"/>
      <c r="P74" s="80"/>
    </row>
    <row r="75" spans="1:16" ht="15">
      <c r="A75" s="80"/>
      <c r="B75" s="83"/>
      <c r="C75" s="83"/>
      <c r="D75" s="83"/>
      <c r="E75" s="95"/>
      <c r="F75" s="85"/>
      <c r="G75" s="89"/>
      <c r="H75" s="87"/>
      <c r="I75" s="81"/>
      <c r="J75" s="88"/>
      <c r="K75" s="88"/>
      <c r="L75" s="82"/>
      <c r="M75" s="95"/>
      <c r="N75" s="95"/>
      <c r="O75" s="95"/>
      <c r="P75" s="80"/>
    </row>
    <row r="76" spans="1:16" ht="15">
      <c r="A76" s="80"/>
      <c r="B76" s="83"/>
      <c r="C76" s="83"/>
      <c r="D76" s="83"/>
      <c r="E76" s="95"/>
      <c r="F76" s="85"/>
      <c r="G76" s="89"/>
      <c r="H76" s="87"/>
      <c r="I76" s="81"/>
      <c r="J76" s="88"/>
      <c r="K76" s="88"/>
      <c r="L76" s="82"/>
      <c r="M76" s="95"/>
      <c r="N76" s="95"/>
      <c r="O76" s="95"/>
      <c r="P76" s="80"/>
    </row>
    <row r="77" spans="1:16" ht="15">
      <c r="A77" s="80"/>
      <c r="B77" s="83"/>
      <c r="C77" s="83"/>
      <c r="D77" s="83"/>
      <c r="E77" s="95"/>
      <c r="F77" s="85"/>
      <c r="G77" s="89"/>
      <c r="H77" s="87"/>
      <c r="I77" s="81"/>
      <c r="J77" s="88"/>
      <c r="K77" s="88"/>
      <c r="L77" s="82"/>
      <c r="M77" s="95"/>
      <c r="N77" s="95"/>
      <c r="O77" s="95"/>
      <c r="P77" s="80"/>
    </row>
    <row r="78" spans="1:16" ht="15">
      <c r="A78" s="80"/>
      <c r="B78" s="83"/>
      <c r="C78" s="83"/>
      <c r="D78" s="83"/>
      <c r="E78" s="95"/>
      <c r="F78" s="85"/>
      <c r="G78" s="89"/>
      <c r="H78" s="87"/>
      <c r="I78" s="81"/>
      <c r="J78" s="88"/>
      <c r="K78" s="88"/>
      <c r="L78" s="82"/>
      <c r="M78" s="95"/>
      <c r="N78" s="95"/>
      <c r="O78" s="95"/>
      <c r="P78" s="80"/>
    </row>
    <row r="79" spans="1:16" ht="15">
      <c r="A79" s="80"/>
      <c r="B79" s="83"/>
      <c r="C79" s="83"/>
      <c r="D79" s="83"/>
      <c r="E79" s="95"/>
      <c r="F79" s="85"/>
      <c r="G79" s="89"/>
      <c r="H79" s="87"/>
      <c r="I79" s="81"/>
      <c r="J79" s="88"/>
      <c r="K79" s="88"/>
      <c r="L79" s="82"/>
      <c r="M79" s="95"/>
      <c r="N79" s="95"/>
      <c r="O79" s="95"/>
      <c r="P79" s="80"/>
    </row>
    <row r="80" spans="1:16" ht="15">
      <c r="A80" s="80"/>
      <c r="B80" s="83"/>
      <c r="C80" s="83"/>
      <c r="D80" s="83"/>
      <c r="E80" s="95"/>
      <c r="F80" s="85"/>
      <c r="G80" s="89"/>
      <c r="H80" s="87"/>
      <c r="I80" s="81"/>
      <c r="J80" s="88"/>
      <c r="K80" s="88"/>
      <c r="L80" s="82"/>
      <c r="M80" s="95"/>
      <c r="N80" s="95"/>
      <c r="O80" s="95"/>
      <c r="P80" s="80"/>
    </row>
    <row r="81" spans="1:16" ht="15">
      <c r="A81" s="80"/>
      <c r="B81" s="83"/>
      <c r="C81" s="83"/>
      <c r="D81" s="83"/>
      <c r="E81" s="95"/>
      <c r="F81" s="85"/>
      <c r="G81" s="89"/>
      <c r="H81" s="87"/>
      <c r="I81" s="81"/>
      <c r="J81" s="88"/>
      <c r="K81" s="88"/>
      <c r="L81" s="82"/>
      <c r="M81" s="95"/>
      <c r="N81" s="95"/>
      <c r="O81" s="95"/>
      <c r="P81" s="80"/>
    </row>
    <row r="82" spans="1:16" ht="15">
      <c r="A82" s="80"/>
      <c r="B82" s="83"/>
      <c r="C82" s="83"/>
      <c r="D82" s="83"/>
      <c r="E82" s="95"/>
      <c r="F82" s="85"/>
      <c r="G82" s="89"/>
      <c r="H82" s="87"/>
      <c r="I82" s="81"/>
      <c r="J82" s="88"/>
      <c r="K82" s="88"/>
      <c r="L82" s="82"/>
      <c r="M82" s="95"/>
      <c r="N82" s="95"/>
      <c r="O82" s="95"/>
      <c r="P82" s="80"/>
    </row>
    <row r="83" spans="1:16" ht="15">
      <c r="A83" s="80"/>
      <c r="B83" s="83"/>
      <c r="C83" s="83"/>
      <c r="D83" s="83"/>
      <c r="E83" s="95"/>
      <c r="F83" s="85"/>
      <c r="G83" s="86"/>
      <c r="H83" s="87"/>
      <c r="I83" s="81"/>
      <c r="J83" s="88"/>
      <c r="K83" s="88"/>
      <c r="L83" s="82"/>
      <c r="M83" s="95"/>
      <c r="N83" s="95"/>
      <c r="O83" s="95"/>
      <c r="P83" s="80"/>
    </row>
    <row r="84" spans="1:16" ht="15">
      <c r="A84" s="80"/>
      <c r="B84" s="83"/>
      <c r="C84" s="83"/>
      <c r="D84" s="83"/>
      <c r="E84" s="95"/>
      <c r="F84" s="85"/>
      <c r="G84" s="86"/>
      <c r="H84" s="87"/>
      <c r="I84" s="81"/>
      <c r="J84" s="88"/>
      <c r="K84" s="88"/>
      <c r="L84" s="82"/>
      <c r="M84" s="95"/>
      <c r="N84" s="95"/>
      <c r="O84" s="95"/>
      <c r="P84" s="80"/>
    </row>
    <row r="85" spans="1:16" ht="15">
      <c r="A85" s="80"/>
      <c r="B85" s="83"/>
      <c r="C85" s="83"/>
      <c r="D85" s="83"/>
      <c r="E85" s="95"/>
      <c r="F85" s="85"/>
      <c r="G85" s="86"/>
      <c r="H85" s="87"/>
      <c r="I85" s="81"/>
      <c r="J85" s="88"/>
      <c r="K85" s="88"/>
      <c r="L85" s="82"/>
      <c r="M85" s="95"/>
      <c r="N85" s="95"/>
      <c r="O85" s="95"/>
      <c r="P85" s="80"/>
    </row>
    <row r="86" spans="1:16" ht="15">
      <c r="A86" s="80"/>
      <c r="B86" s="83"/>
      <c r="C86" s="83"/>
      <c r="D86" s="83"/>
      <c r="E86" s="95"/>
      <c r="F86" s="85"/>
      <c r="G86" s="86"/>
      <c r="H86" s="87"/>
      <c r="I86" s="81"/>
      <c r="J86" s="88"/>
      <c r="K86" s="88"/>
      <c r="L86" s="82"/>
      <c r="M86" s="95"/>
      <c r="N86" s="95"/>
      <c r="O86" s="95"/>
      <c r="P86" s="80"/>
    </row>
    <row r="87" spans="1:16" ht="15">
      <c r="A87" s="80"/>
      <c r="B87" s="83"/>
      <c r="C87" s="83"/>
      <c r="D87" s="83"/>
      <c r="E87" s="95"/>
      <c r="F87" s="85"/>
      <c r="G87" s="86"/>
      <c r="H87" s="87"/>
      <c r="I87" s="81"/>
      <c r="J87" s="88"/>
      <c r="K87" s="88"/>
      <c r="L87" s="82"/>
      <c r="M87" s="95"/>
      <c r="N87" s="95"/>
      <c r="O87" s="95"/>
      <c r="P87" s="80"/>
    </row>
    <row r="88" spans="1:16" ht="15">
      <c r="A88" s="80"/>
      <c r="B88" s="83"/>
      <c r="C88" s="83"/>
      <c r="D88" s="83"/>
      <c r="E88" s="95"/>
      <c r="F88" s="85"/>
      <c r="G88" s="86"/>
      <c r="H88" s="87"/>
      <c r="I88" s="81"/>
      <c r="J88" s="88"/>
      <c r="K88" s="88"/>
      <c r="L88" s="82"/>
      <c r="M88" s="95"/>
      <c r="N88" s="95"/>
      <c r="O88" s="95"/>
      <c r="P88" s="80"/>
    </row>
    <row r="89" spans="1:16" ht="15">
      <c r="A89" s="80"/>
      <c r="B89" s="83"/>
      <c r="C89" s="83"/>
      <c r="D89" s="83"/>
      <c r="E89" s="95"/>
      <c r="F89" s="85"/>
      <c r="G89" s="86"/>
      <c r="H89" s="87"/>
      <c r="I89" s="81"/>
      <c r="J89" s="88"/>
      <c r="K89" s="88"/>
      <c r="L89" s="82"/>
      <c r="M89" s="95"/>
      <c r="N89" s="95"/>
      <c r="O89" s="95"/>
      <c r="P89" s="80"/>
    </row>
    <row r="90" spans="1:16" ht="15">
      <c r="A90" s="80"/>
      <c r="B90" s="83"/>
      <c r="C90" s="83"/>
      <c r="D90" s="83"/>
      <c r="E90" s="95"/>
      <c r="F90" s="85"/>
      <c r="G90" s="89"/>
      <c r="H90" s="87"/>
      <c r="I90" s="81"/>
      <c r="J90" s="88"/>
      <c r="K90" s="88"/>
      <c r="L90" s="82"/>
      <c r="M90" s="95"/>
      <c r="N90" s="95"/>
      <c r="O90" s="95"/>
      <c r="P90" s="80"/>
    </row>
    <row r="91" spans="1:16" ht="15">
      <c r="A91" s="80"/>
      <c r="B91" s="83"/>
      <c r="C91" s="83"/>
      <c r="D91" s="88"/>
      <c r="E91" s="95"/>
      <c r="F91" s="85"/>
      <c r="G91" s="86"/>
      <c r="H91" s="87"/>
      <c r="I91" s="81"/>
      <c r="J91" s="88"/>
      <c r="K91" s="88"/>
      <c r="L91" s="82"/>
      <c r="M91" s="95"/>
      <c r="N91" s="95"/>
      <c r="O91" s="95"/>
      <c r="P91" s="80"/>
    </row>
    <row r="92" spans="1:16" ht="15">
      <c r="A92" s="80"/>
      <c r="B92" s="83"/>
      <c r="C92" s="83"/>
      <c r="D92" s="83"/>
      <c r="E92" s="95"/>
      <c r="F92" s="85"/>
      <c r="G92" s="86"/>
      <c r="H92" s="87"/>
      <c r="I92" s="81"/>
      <c r="J92" s="88"/>
      <c r="K92" s="88"/>
      <c r="L92" s="82"/>
      <c r="M92" s="95"/>
      <c r="N92" s="95"/>
      <c r="O92" s="95"/>
      <c r="P92" s="80"/>
    </row>
    <row r="93" spans="1:16" ht="15">
      <c r="A93" s="80"/>
      <c r="B93" s="83"/>
      <c r="C93" s="83"/>
      <c r="D93" s="83"/>
      <c r="E93" s="95"/>
      <c r="F93" s="85"/>
      <c r="G93" s="86"/>
      <c r="H93" s="87"/>
      <c r="I93" s="81"/>
      <c r="J93" s="88"/>
      <c r="K93" s="88"/>
      <c r="L93" s="82"/>
      <c r="M93" s="95"/>
      <c r="N93" s="95"/>
      <c r="O93" s="95"/>
      <c r="P93" s="80"/>
    </row>
    <row r="94" spans="1:16" ht="15">
      <c r="A94" s="80"/>
      <c r="B94" s="83"/>
      <c r="C94" s="83"/>
      <c r="D94" s="83"/>
      <c r="E94" s="95"/>
      <c r="F94" s="85"/>
      <c r="G94" s="86"/>
      <c r="H94" s="87"/>
      <c r="I94" s="81"/>
      <c r="J94" s="88"/>
      <c r="K94" s="88"/>
      <c r="L94" s="82"/>
      <c r="M94" s="95"/>
      <c r="N94" s="95"/>
      <c r="O94" s="95"/>
      <c r="P94" s="80"/>
    </row>
    <row r="95" spans="1:16" ht="15">
      <c r="A95" s="80"/>
      <c r="B95" s="83"/>
      <c r="C95" s="83"/>
      <c r="D95" s="83"/>
      <c r="E95" s="95"/>
      <c r="F95" s="85"/>
      <c r="G95" s="86"/>
      <c r="H95" s="87"/>
      <c r="I95" s="81"/>
      <c r="J95" s="88"/>
      <c r="K95" s="88"/>
      <c r="L95" s="82"/>
      <c r="M95" s="95"/>
      <c r="N95" s="95"/>
      <c r="O95" s="95"/>
      <c r="P95" s="80"/>
    </row>
    <row r="96" spans="1:16" ht="15">
      <c r="A96" s="80"/>
      <c r="B96" s="83"/>
      <c r="C96" s="83"/>
      <c r="D96" s="83"/>
      <c r="E96" s="95"/>
      <c r="F96" s="85"/>
      <c r="G96" s="86"/>
      <c r="H96" s="87"/>
      <c r="I96" s="81"/>
      <c r="J96" s="88"/>
      <c r="K96" s="88"/>
      <c r="L96" s="82"/>
      <c r="M96" s="95"/>
      <c r="N96" s="95"/>
      <c r="O96" s="95"/>
      <c r="P96" s="80"/>
    </row>
    <row r="97" spans="1:16" ht="15">
      <c r="A97" s="80"/>
      <c r="B97" s="83"/>
      <c r="C97" s="83"/>
      <c r="D97" s="83"/>
      <c r="E97" s="95"/>
      <c r="F97" s="85"/>
      <c r="G97" s="86"/>
      <c r="H97" s="87"/>
      <c r="I97" s="81"/>
      <c r="J97" s="88"/>
      <c r="K97" s="88"/>
      <c r="L97" s="82"/>
      <c r="M97" s="95"/>
      <c r="N97" s="95"/>
      <c r="O97" s="95"/>
      <c r="P97" s="80"/>
    </row>
    <row r="98" spans="1:16" ht="15">
      <c r="A98" s="80"/>
      <c r="B98" s="83"/>
      <c r="C98" s="83"/>
      <c r="D98" s="83"/>
      <c r="E98" s="95"/>
      <c r="F98" s="85"/>
      <c r="G98" s="86"/>
      <c r="H98" s="87"/>
      <c r="I98" s="81"/>
      <c r="J98" s="88"/>
      <c r="K98" s="88"/>
      <c r="L98" s="82"/>
      <c r="M98" s="95"/>
      <c r="N98" s="95"/>
      <c r="O98" s="95"/>
      <c r="P98" s="80"/>
    </row>
    <row r="99" spans="1:16" ht="15">
      <c r="A99" s="80"/>
      <c r="B99" s="83"/>
      <c r="C99" s="83"/>
      <c r="D99" s="92"/>
      <c r="E99" s="95"/>
      <c r="F99" s="85"/>
      <c r="G99" s="89"/>
      <c r="H99" s="87"/>
      <c r="I99" s="81"/>
      <c r="J99" s="88"/>
      <c r="K99" s="93"/>
      <c r="L99" s="82"/>
      <c r="M99" s="95"/>
      <c r="N99" s="95"/>
      <c r="O99" s="95"/>
      <c r="P99" s="80"/>
    </row>
    <row r="100" spans="1:16" ht="15">
      <c r="A100" s="80"/>
      <c r="B100" s="83"/>
      <c r="C100" s="83"/>
      <c r="D100" s="83"/>
      <c r="E100" s="95"/>
      <c r="F100" s="85"/>
      <c r="G100" s="89"/>
      <c r="H100" s="87"/>
      <c r="I100" s="81"/>
      <c r="J100" s="88"/>
      <c r="K100" s="88"/>
      <c r="L100" s="82"/>
      <c r="M100" s="95"/>
      <c r="N100" s="95"/>
      <c r="O100" s="95"/>
      <c r="P100" s="80"/>
    </row>
    <row r="101" spans="1:16" ht="15">
      <c r="A101" s="80"/>
      <c r="B101" s="83"/>
      <c r="C101" s="83"/>
      <c r="D101" s="83"/>
      <c r="E101" s="95"/>
      <c r="F101" s="85"/>
      <c r="G101" s="89"/>
      <c r="H101" s="87"/>
      <c r="I101" s="81"/>
      <c r="J101" s="88"/>
      <c r="K101" s="88"/>
      <c r="L101" s="82"/>
      <c r="M101" s="95"/>
      <c r="N101" s="95"/>
      <c r="O101" s="95"/>
      <c r="P101" s="80"/>
    </row>
    <row r="102" spans="1:16" ht="15">
      <c r="A102" s="80"/>
      <c r="B102" s="83"/>
      <c r="C102" s="83"/>
      <c r="D102" s="83"/>
      <c r="E102" s="95"/>
      <c r="F102" s="85"/>
      <c r="G102" s="86"/>
      <c r="H102" s="87"/>
      <c r="I102" s="81"/>
      <c r="J102" s="88"/>
      <c r="K102" s="88"/>
      <c r="L102" s="82"/>
      <c r="M102" s="95"/>
      <c r="N102" s="95"/>
      <c r="O102" s="95"/>
      <c r="P102" s="80"/>
    </row>
    <row r="103" spans="1:16" ht="15">
      <c r="A103" s="80"/>
      <c r="B103" s="83"/>
      <c r="C103" s="83"/>
      <c r="D103" s="83"/>
      <c r="E103" s="95"/>
      <c r="F103" s="85"/>
      <c r="G103" s="89"/>
      <c r="H103" s="87"/>
      <c r="I103" s="81"/>
      <c r="J103" s="88"/>
      <c r="K103" s="88"/>
      <c r="L103" s="82"/>
      <c r="M103" s="95"/>
      <c r="N103" s="95"/>
      <c r="O103" s="95"/>
      <c r="P103" s="80"/>
    </row>
    <row r="104" spans="1:16" ht="15">
      <c r="A104" s="80"/>
      <c r="B104" s="83"/>
      <c r="C104" s="83"/>
      <c r="D104" s="83"/>
      <c r="E104" s="95"/>
      <c r="F104" s="85"/>
      <c r="G104" s="89"/>
      <c r="H104" s="87"/>
      <c r="I104" s="81"/>
      <c r="J104" s="88"/>
      <c r="K104" s="88"/>
      <c r="L104" s="82"/>
      <c r="M104" s="95"/>
      <c r="N104" s="95"/>
      <c r="O104" s="95"/>
      <c r="P104" s="80"/>
    </row>
    <row r="105" spans="1:16" ht="15">
      <c r="A105" s="80"/>
      <c r="B105" s="83"/>
      <c r="C105" s="83"/>
      <c r="D105" s="83"/>
      <c r="E105" s="95"/>
      <c r="F105" s="85"/>
      <c r="G105" s="86"/>
      <c r="H105" s="87"/>
      <c r="I105" s="81"/>
      <c r="J105" s="88"/>
      <c r="K105" s="88"/>
      <c r="L105" s="82"/>
      <c r="M105" s="95"/>
      <c r="N105" s="95"/>
      <c r="O105" s="95"/>
      <c r="P105" s="80"/>
    </row>
    <row r="106" spans="1:16" ht="15">
      <c r="A106" s="80"/>
      <c r="B106" s="83"/>
      <c r="C106" s="83"/>
      <c r="D106" s="83"/>
      <c r="E106" s="95"/>
      <c r="F106" s="85"/>
      <c r="G106" s="86"/>
      <c r="H106" s="87"/>
      <c r="I106" s="81"/>
      <c r="J106" s="88"/>
      <c r="K106" s="88"/>
      <c r="L106" s="82"/>
      <c r="M106" s="95"/>
      <c r="N106" s="95"/>
      <c r="O106" s="95"/>
      <c r="P106" s="80"/>
    </row>
    <row r="107" spans="1:16" ht="15">
      <c r="A107" s="80"/>
      <c r="B107" s="83"/>
      <c r="C107" s="83"/>
      <c r="D107" s="83"/>
      <c r="E107" s="95"/>
      <c r="F107" s="85"/>
      <c r="G107" s="86"/>
      <c r="H107" s="91"/>
      <c r="I107" s="81"/>
      <c r="J107" s="88"/>
      <c r="K107" s="88"/>
      <c r="L107" s="82"/>
      <c r="M107" s="95"/>
      <c r="N107" s="95"/>
      <c r="O107" s="95"/>
      <c r="P107" s="80"/>
    </row>
    <row r="108" spans="1:16" ht="15">
      <c r="A108" s="80"/>
      <c r="B108" s="83"/>
      <c r="C108" s="83"/>
      <c r="D108" s="83"/>
      <c r="E108" s="95"/>
      <c r="F108" s="85"/>
      <c r="G108" s="86"/>
      <c r="H108" s="91"/>
      <c r="I108" s="81"/>
      <c r="J108" s="88"/>
      <c r="K108" s="88"/>
      <c r="L108" s="82"/>
      <c r="M108" s="95"/>
      <c r="N108" s="95"/>
      <c r="O108" s="95"/>
      <c r="P108" s="80"/>
    </row>
    <row r="109" spans="1:16" ht="15">
      <c r="A109" s="80"/>
      <c r="B109" s="83"/>
      <c r="C109" s="83"/>
      <c r="D109" s="83"/>
      <c r="E109" s="95"/>
      <c r="F109" s="85"/>
      <c r="G109" s="89"/>
      <c r="H109" s="87"/>
      <c r="I109" s="81"/>
      <c r="J109" s="88"/>
      <c r="K109" s="88"/>
      <c r="L109" s="82"/>
      <c r="M109" s="95"/>
      <c r="N109" s="95"/>
      <c r="O109" s="95"/>
      <c r="P109" s="80"/>
    </row>
    <row r="110" spans="1:16" ht="15">
      <c r="A110" s="84"/>
      <c r="B110" s="84"/>
      <c r="C110" s="84"/>
      <c r="D110" s="84"/>
      <c r="E110" s="84"/>
      <c r="F110" s="84"/>
      <c r="G110" s="84"/>
      <c r="H110" s="84"/>
      <c r="I110" s="84"/>
      <c r="J110" s="84"/>
      <c r="K110" s="84"/>
      <c r="L110" s="84"/>
      <c r="M110" s="84"/>
      <c r="N110" s="84"/>
      <c r="O110" s="84"/>
      <c r="P110" s="84"/>
    </row>
    <row r="111" spans="1:16" ht="15">
      <c r="A111" s="84"/>
      <c r="B111" s="84"/>
      <c r="C111" s="84"/>
      <c r="D111" s="84"/>
      <c r="E111" s="84"/>
      <c r="F111" s="84"/>
      <c r="G111" s="84"/>
      <c r="H111" s="84"/>
      <c r="I111" s="84"/>
      <c r="J111" s="84"/>
      <c r="K111" s="84"/>
      <c r="L111" s="84"/>
      <c r="M111" s="84"/>
      <c r="N111" s="84"/>
      <c r="O111" s="84"/>
      <c r="P111" s="84"/>
    </row>
    <row r="112" spans="1:16" ht="15">
      <c r="A112" s="84"/>
      <c r="B112" s="84"/>
      <c r="C112" s="84"/>
      <c r="D112" s="84"/>
      <c r="E112" s="84"/>
      <c r="F112" s="84"/>
      <c r="G112" s="84"/>
      <c r="H112" s="84"/>
      <c r="I112" s="84"/>
      <c r="J112" s="84"/>
      <c r="K112" s="84"/>
      <c r="L112" s="84"/>
      <c r="M112" s="84"/>
      <c r="N112" s="84"/>
      <c r="O112" s="84"/>
      <c r="P112" s="84"/>
    </row>
    <row r="113" spans="1:16" ht="15">
      <c r="A113" s="84"/>
      <c r="B113" s="84"/>
      <c r="C113" s="84"/>
      <c r="D113" s="84"/>
      <c r="E113" s="84"/>
      <c r="F113" s="84"/>
      <c r="G113" s="84"/>
      <c r="H113" s="84"/>
      <c r="I113" s="84"/>
      <c r="J113" s="84"/>
      <c r="K113" s="84"/>
      <c r="L113" s="84"/>
      <c r="M113" s="84"/>
      <c r="N113" s="84"/>
      <c r="O113" s="84"/>
      <c r="P113" s="84"/>
    </row>
    <row r="114" spans="1:16" ht="15">
      <c r="A114" s="84"/>
      <c r="B114" s="84"/>
      <c r="C114" s="84"/>
      <c r="D114" s="84"/>
      <c r="E114" s="84"/>
      <c r="F114" s="84"/>
      <c r="G114" s="84"/>
      <c r="H114" s="84"/>
      <c r="I114" s="84"/>
      <c r="J114" s="84"/>
      <c r="K114" s="84"/>
      <c r="L114" s="84"/>
      <c r="M114" s="84"/>
      <c r="N114" s="84"/>
      <c r="O114" s="84"/>
      <c r="P114" s="84"/>
    </row>
    <row r="115" spans="1:16" ht="15">
      <c r="A115" s="84"/>
      <c r="B115" s="84"/>
      <c r="C115" s="84"/>
      <c r="D115" s="84"/>
      <c r="E115" s="84"/>
      <c r="F115" s="84"/>
      <c r="G115" s="84"/>
      <c r="H115" s="84"/>
      <c r="I115" s="84"/>
      <c r="J115" s="84"/>
      <c r="K115" s="84"/>
      <c r="L115" s="84"/>
      <c r="M115" s="84"/>
      <c r="N115" s="84"/>
      <c r="O115" s="84"/>
      <c r="P115" s="84"/>
    </row>
    <row r="116" spans="1:16" ht="15">
      <c r="A116" s="84"/>
      <c r="B116" s="84"/>
      <c r="C116" s="84"/>
      <c r="D116" s="84"/>
      <c r="E116" s="84"/>
      <c r="F116" s="84"/>
      <c r="G116" s="84"/>
      <c r="H116" s="84"/>
      <c r="I116" s="84"/>
      <c r="J116" s="84"/>
      <c r="K116" s="84"/>
      <c r="L116" s="84"/>
      <c r="M116" s="84"/>
      <c r="N116" s="84"/>
      <c r="O116" s="84"/>
      <c r="P116" s="84"/>
    </row>
    <row r="117" spans="1:16" ht="15">
      <c r="A117" s="84"/>
      <c r="B117" s="84"/>
      <c r="C117" s="84"/>
      <c r="D117" s="84"/>
      <c r="E117" s="84"/>
      <c r="F117" s="84"/>
      <c r="G117" s="84"/>
      <c r="H117" s="84"/>
      <c r="I117" s="84"/>
      <c r="J117" s="84"/>
      <c r="K117" s="84"/>
      <c r="L117" s="84"/>
      <c r="M117" s="84"/>
      <c r="N117" s="84"/>
      <c r="O117" s="84"/>
      <c r="P117" s="84"/>
    </row>
    <row r="118" spans="1:16" ht="15">
      <c r="A118" s="84"/>
      <c r="B118" s="84"/>
      <c r="C118" s="84"/>
      <c r="D118" s="84"/>
      <c r="E118" s="84"/>
      <c r="F118" s="84"/>
      <c r="G118" s="84"/>
      <c r="H118" s="84"/>
      <c r="I118" s="84"/>
      <c r="J118" s="84"/>
      <c r="K118" s="84"/>
      <c r="L118" s="84"/>
      <c r="M118" s="84"/>
      <c r="N118" s="84"/>
      <c r="O118" s="84"/>
      <c r="P118" s="84"/>
    </row>
    <row r="119" spans="1:16" ht="15">
      <c r="A119" s="84"/>
      <c r="B119" s="84"/>
      <c r="C119" s="84"/>
      <c r="D119" s="84"/>
      <c r="E119" s="84"/>
      <c r="F119" s="84"/>
      <c r="G119" s="84"/>
      <c r="H119" s="84"/>
      <c r="I119" s="84"/>
      <c r="J119" s="84"/>
      <c r="K119" s="84"/>
      <c r="L119" s="84"/>
      <c r="M119" s="84"/>
      <c r="N119" s="84"/>
      <c r="O119" s="84"/>
      <c r="P119" s="84"/>
    </row>
    <row r="120" spans="1:16" ht="15">
      <c r="A120" s="84"/>
      <c r="B120" s="84"/>
      <c r="C120" s="84"/>
      <c r="D120" s="84"/>
      <c r="E120" s="84"/>
      <c r="F120" s="84"/>
      <c r="G120" s="84"/>
      <c r="H120" s="84"/>
      <c r="I120" s="84"/>
      <c r="J120" s="84"/>
      <c r="K120" s="84"/>
      <c r="L120" s="84"/>
      <c r="M120" s="84"/>
      <c r="N120" s="84"/>
      <c r="O120" s="84"/>
      <c r="P120" s="84"/>
    </row>
    <row r="121" spans="1:16" ht="15">
      <c r="A121" s="84"/>
      <c r="B121" s="84"/>
      <c r="C121" s="84"/>
      <c r="D121" s="84"/>
      <c r="E121" s="84"/>
      <c r="F121" s="84"/>
      <c r="G121" s="84"/>
      <c r="H121" s="84"/>
      <c r="I121" s="84"/>
      <c r="J121" s="84"/>
      <c r="K121" s="84"/>
      <c r="L121" s="84"/>
      <c r="M121" s="84"/>
      <c r="N121" s="84"/>
      <c r="O121" s="84"/>
      <c r="P121" s="84"/>
    </row>
  </sheetData>
  <sheetProtection/>
  <mergeCells count="25">
    <mergeCell ref="R7:R8"/>
    <mergeCell ref="S7:S8"/>
    <mergeCell ref="T7:T8"/>
    <mergeCell ref="L7:L8"/>
    <mergeCell ref="M7:M8"/>
    <mergeCell ref="N7:N8"/>
    <mergeCell ref="O7:O8"/>
    <mergeCell ref="P7:P8"/>
    <mergeCell ref="Q7:Q8"/>
    <mergeCell ref="K7:K8"/>
    <mergeCell ref="A2:S2"/>
    <mergeCell ref="A3:S3"/>
    <mergeCell ref="A4:S4"/>
    <mergeCell ref="A5:S5"/>
    <mergeCell ref="A6:S6"/>
    <mergeCell ref="A7:A8"/>
    <mergeCell ref="B7:B8"/>
    <mergeCell ref="C7:C8"/>
    <mergeCell ref="D7:D8"/>
    <mergeCell ref="E7:E8"/>
    <mergeCell ref="F7:F8"/>
    <mergeCell ref="G7:G8"/>
    <mergeCell ref="H7:H8"/>
    <mergeCell ref="I7:I8"/>
    <mergeCell ref="J7:J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X121"/>
  <sheetViews>
    <sheetView tabSelected="1" zoomScalePageLayoutView="0" workbookViewId="0" topLeftCell="A1">
      <selection activeCell="A9" sqref="A9"/>
    </sheetView>
  </sheetViews>
  <sheetFormatPr defaultColWidth="11.421875" defaultRowHeight="15"/>
  <cols>
    <col min="1" max="1" width="11.7109375" style="0" customWidth="1"/>
    <col min="2" max="3" width="11.8515625" style="0" customWidth="1"/>
    <col min="4" max="4" width="16.421875" style="0" customWidth="1"/>
    <col min="5" max="5" width="13.140625" style="0" customWidth="1"/>
    <col min="6" max="6" width="9.28125" style="0" customWidth="1"/>
    <col min="7" max="7" width="42.57421875" style="0" customWidth="1"/>
    <col min="8" max="8" width="14.57421875" style="0" customWidth="1"/>
    <col min="9" max="9" width="11.57421875" style="0" customWidth="1"/>
    <col min="10" max="10" width="11.421875" style="0" customWidth="1"/>
    <col min="11" max="11" width="12.140625" style="0" customWidth="1"/>
    <col min="12" max="12" width="10.00390625" style="0" customWidth="1"/>
    <col min="13" max="13" width="13.7109375" style="0" customWidth="1"/>
    <col min="14" max="14" width="13.00390625" style="0" customWidth="1"/>
    <col min="15" max="15" width="15.8515625" style="0" customWidth="1"/>
    <col min="16" max="16" width="35.140625" style="0" customWidth="1"/>
    <col min="17" max="17" width="22.28125" style="0" customWidth="1"/>
    <col min="18" max="18" width="10.7109375" style="0" customWidth="1"/>
    <col min="19" max="19" width="21.57421875" style="0" customWidth="1"/>
    <col min="20" max="20" width="23.140625" style="0" customWidth="1"/>
  </cols>
  <sheetData>
    <row r="1" spans="1:24" ht="15">
      <c r="A1" s="136"/>
      <c r="B1" s="136"/>
      <c r="C1" s="136"/>
      <c r="D1" s="136"/>
      <c r="E1" s="136"/>
      <c r="F1" s="136"/>
      <c r="G1" s="3"/>
      <c r="H1" s="136"/>
      <c r="I1" s="136"/>
      <c r="J1" s="136"/>
      <c r="K1" s="136"/>
      <c r="L1" s="4"/>
      <c r="M1" s="4"/>
      <c r="N1" s="5"/>
      <c r="O1" s="6"/>
      <c r="P1" s="7"/>
      <c r="Q1" s="136"/>
      <c r="R1" s="136"/>
      <c r="S1" s="136"/>
      <c r="T1" s="32"/>
      <c r="U1" s="32"/>
      <c r="V1" s="32"/>
      <c r="W1" s="32"/>
      <c r="X1" s="32"/>
    </row>
    <row r="2" spans="1:24" ht="15">
      <c r="A2" s="157" t="s">
        <v>7</v>
      </c>
      <c r="B2" s="157"/>
      <c r="C2" s="157"/>
      <c r="D2" s="157"/>
      <c r="E2" s="157"/>
      <c r="F2" s="157"/>
      <c r="G2" s="157"/>
      <c r="H2" s="157"/>
      <c r="I2" s="157"/>
      <c r="J2" s="157"/>
      <c r="K2" s="157"/>
      <c r="L2" s="157"/>
      <c r="M2" s="157"/>
      <c r="N2" s="157"/>
      <c r="O2" s="157"/>
      <c r="P2" s="157"/>
      <c r="Q2" s="157"/>
      <c r="R2" s="157"/>
      <c r="S2" s="157"/>
      <c r="T2" s="32"/>
      <c r="U2" s="32"/>
      <c r="V2" s="32"/>
      <c r="W2" s="32"/>
      <c r="X2" s="32"/>
    </row>
    <row r="3" spans="1:24" ht="15">
      <c r="A3" s="157" t="s">
        <v>8</v>
      </c>
      <c r="B3" s="157"/>
      <c r="C3" s="157"/>
      <c r="D3" s="157"/>
      <c r="E3" s="157"/>
      <c r="F3" s="157"/>
      <c r="G3" s="157"/>
      <c r="H3" s="157"/>
      <c r="I3" s="157"/>
      <c r="J3" s="157"/>
      <c r="K3" s="157"/>
      <c r="L3" s="157"/>
      <c r="M3" s="157"/>
      <c r="N3" s="157"/>
      <c r="O3" s="157"/>
      <c r="P3" s="157"/>
      <c r="Q3" s="157"/>
      <c r="R3" s="157"/>
      <c r="S3" s="157"/>
      <c r="T3" s="32"/>
      <c r="U3" s="32"/>
      <c r="V3" s="32"/>
      <c r="W3" s="32"/>
      <c r="X3" s="32"/>
    </row>
    <row r="4" spans="1:24" ht="15">
      <c r="A4" s="157" t="s">
        <v>9</v>
      </c>
      <c r="B4" s="157"/>
      <c r="C4" s="157"/>
      <c r="D4" s="157"/>
      <c r="E4" s="157"/>
      <c r="F4" s="157"/>
      <c r="G4" s="157"/>
      <c r="H4" s="157"/>
      <c r="I4" s="157"/>
      <c r="J4" s="157"/>
      <c r="K4" s="157"/>
      <c r="L4" s="157"/>
      <c r="M4" s="157"/>
      <c r="N4" s="157"/>
      <c r="O4" s="157"/>
      <c r="P4" s="157"/>
      <c r="Q4" s="157"/>
      <c r="R4" s="157"/>
      <c r="S4" s="157"/>
      <c r="T4" s="32"/>
      <c r="U4" s="32"/>
      <c r="V4" s="32"/>
      <c r="W4" s="32"/>
      <c r="X4" s="32"/>
    </row>
    <row r="5" spans="1:24" ht="15">
      <c r="A5" s="157" t="s">
        <v>302</v>
      </c>
      <c r="B5" s="158"/>
      <c r="C5" s="158"/>
      <c r="D5" s="158"/>
      <c r="E5" s="158"/>
      <c r="F5" s="158"/>
      <c r="G5" s="158"/>
      <c r="H5" s="158"/>
      <c r="I5" s="158"/>
      <c r="J5" s="158"/>
      <c r="K5" s="158"/>
      <c r="L5" s="158"/>
      <c r="M5" s="158"/>
      <c r="N5" s="158"/>
      <c r="O5" s="158"/>
      <c r="P5" s="158"/>
      <c r="Q5" s="158"/>
      <c r="R5" s="158"/>
      <c r="S5" s="158"/>
      <c r="T5" s="32"/>
      <c r="U5" s="32"/>
      <c r="V5" s="32"/>
      <c r="W5" s="32"/>
      <c r="X5" s="32"/>
    </row>
    <row r="6" spans="1:24" ht="15.75" thickBot="1">
      <c r="A6" s="159" t="s">
        <v>301</v>
      </c>
      <c r="B6" s="159"/>
      <c r="C6" s="159"/>
      <c r="D6" s="159"/>
      <c r="E6" s="159"/>
      <c r="F6" s="159"/>
      <c r="G6" s="159"/>
      <c r="H6" s="159"/>
      <c r="I6" s="159"/>
      <c r="J6" s="159"/>
      <c r="K6" s="159"/>
      <c r="L6" s="159"/>
      <c r="M6" s="159"/>
      <c r="N6" s="159"/>
      <c r="O6" s="159"/>
      <c r="P6" s="159"/>
      <c r="Q6" s="159"/>
      <c r="R6" s="159"/>
      <c r="S6" s="159"/>
      <c r="T6" s="32"/>
      <c r="U6" s="32"/>
      <c r="V6" s="32"/>
      <c r="W6" s="32"/>
      <c r="X6" s="32"/>
    </row>
    <row r="7" spans="1:24" ht="15">
      <c r="A7" s="160" t="s">
        <v>13</v>
      </c>
      <c r="B7" s="155" t="s">
        <v>20</v>
      </c>
      <c r="C7" s="155" t="s">
        <v>19</v>
      </c>
      <c r="D7" s="155" t="s">
        <v>12</v>
      </c>
      <c r="E7" s="155" t="s">
        <v>10</v>
      </c>
      <c r="F7" s="155" t="s">
        <v>17</v>
      </c>
      <c r="G7" s="162" t="s">
        <v>1</v>
      </c>
      <c r="H7" s="162" t="s">
        <v>4</v>
      </c>
      <c r="I7" s="160" t="s">
        <v>18</v>
      </c>
      <c r="J7" s="160" t="s">
        <v>21</v>
      </c>
      <c r="K7" s="155" t="s">
        <v>14</v>
      </c>
      <c r="L7" s="164" t="s">
        <v>2</v>
      </c>
      <c r="M7" s="166" t="s">
        <v>6</v>
      </c>
      <c r="N7" s="166" t="s">
        <v>5</v>
      </c>
      <c r="O7" s="166" t="s">
        <v>3</v>
      </c>
      <c r="P7" s="162" t="s">
        <v>0</v>
      </c>
      <c r="Q7" s="155" t="s">
        <v>16</v>
      </c>
      <c r="R7" s="155" t="s">
        <v>15</v>
      </c>
      <c r="S7" s="155" t="s">
        <v>11</v>
      </c>
      <c r="T7" s="155" t="s">
        <v>64</v>
      </c>
      <c r="U7" s="32"/>
      <c r="V7" s="32"/>
      <c r="W7" s="32"/>
      <c r="X7" s="32"/>
    </row>
    <row r="8" spans="1:24" ht="15">
      <c r="A8" s="161"/>
      <c r="B8" s="156"/>
      <c r="C8" s="156"/>
      <c r="D8" s="156"/>
      <c r="E8" s="156"/>
      <c r="F8" s="156"/>
      <c r="G8" s="163"/>
      <c r="H8" s="163"/>
      <c r="I8" s="161"/>
      <c r="J8" s="161"/>
      <c r="K8" s="156"/>
      <c r="L8" s="165"/>
      <c r="M8" s="167"/>
      <c r="N8" s="167"/>
      <c r="O8" s="167"/>
      <c r="P8" s="168"/>
      <c r="Q8" s="156"/>
      <c r="R8" s="156"/>
      <c r="S8" s="156"/>
      <c r="T8" s="156"/>
      <c r="U8" s="32"/>
      <c r="V8" s="32"/>
      <c r="W8" s="32"/>
      <c r="X8" s="32"/>
    </row>
    <row r="9" spans="1:24" ht="15">
      <c r="A9" s="8"/>
      <c r="B9" s="9"/>
      <c r="C9" s="9"/>
      <c r="D9" s="9"/>
      <c r="E9" s="9"/>
      <c r="F9" s="10">
        <v>25401</v>
      </c>
      <c r="G9" s="11" t="s">
        <v>65</v>
      </c>
      <c r="H9" s="12"/>
      <c r="I9" s="13"/>
      <c r="J9" s="14"/>
      <c r="K9" s="14"/>
      <c r="L9" s="15"/>
      <c r="M9" s="15"/>
      <c r="N9" s="16"/>
      <c r="O9" s="17"/>
      <c r="P9" s="11"/>
      <c r="Q9" s="18"/>
      <c r="R9" s="18"/>
      <c r="S9" s="18"/>
      <c r="T9" s="32"/>
      <c r="U9" s="32"/>
      <c r="V9" s="32"/>
      <c r="W9" s="32"/>
      <c r="X9" s="32"/>
    </row>
    <row r="10" spans="1:24" ht="15">
      <c r="A10" s="8"/>
      <c r="B10" s="9"/>
      <c r="C10" s="9"/>
      <c r="D10" s="9"/>
      <c r="E10" s="9"/>
      <c r="F10" s="10"/>
      <c r="G10" s="19"/>
      <c r="H10" s="12"/>
      <c r="I10" s="13"/>
      <c r="J10" s="14"/>
      <c r="K10" s="14"/>
      <c r="L10" s="15"/>
      <c r="M10" s="15"/>
      <c r="N10" s="16"/>
      <c r="O10" s="17"/>
      <c r="P10" s="11"/>
      <c r="Q10" s="18"/>
      <c r="R10" s="18"/>
      <c r="S10" s="18"/>
      <c r="T10" s="32"/>
      <c r="U10" s="32"/>
      <c r="V10" s="32"/>
      <c r="W10" s="32"/>
      <c r="X10" s="32"/>
    </row>
    <row r="11" spans="1:24" ht="15">
      <c r="A11" s="20"/>
      <c r="B11" s="21"/>
      <c r="C11" s="21"/>
      <c r="D11" s="21"/>
      <c r="E11" s="21"/>
      <c r="F11" s="22"/>
      <c r="G11" s="23" t="s">
        <v>22</v>
      </c>
      <c r="H11" s="24">
        <f ca="1">TODAY()</f>
        <v>43178</v>
      </c>
      <c r="I11" s="25"/>
      <c r="J11" s="26"/>
      <c r="K11" s="26"/>
      <c r="L11" s="27"/>
      <c r="M11" s="27"/>
      <c r="N11" s="28"/>
      <c r="O11" s="29">
        <f>SUM(O12:O121)</f>
        <v>27561.6</v>
      </c>
      <c r="P11" s="30"/>
      <c r="Q11" s="31"/>
      <c r="R11" s="31"/>
      <c r="S11" s="31"/>
      <c r="T11" s="33"/>
      <c r="U11" s="32"/>
      <c r="V11" s="32"/>
      <c r="W11" s="32"/>
      <c r="X11" s="32"/>
    </row>
    <row r="12" spans="1:20" ht="51">
      <c r="A12" s="140" t="s">
        <v>447</v>
      </c>
      <c r="B12" s="140">
        <v>42193</v>
      </c>
      <c r="C12" s="140">
        <v>42205</v>
      </c>
      <c r="D12" s="140">
        <v>42199</v>
      </c>
      <c r="E12" s="149"/>
      <c r="F12" s="137">
        <v>64</v>
      </c>
      <c r="G12" s="138" t="s">
        <v>448</v>
      </c>
      <c r="H12" s="139" t="s">
        <v>28</v>
      </c>
      <c r="I12" s="139">
        <v>40</v>
      </c>
      <c r="J12" s="150">
        <v>40</v>
      </c>
      <c r="K12" s="141" t="s">
        <v>449</v>
      </c>
      <c r="L12" s="141">
        <v>594</v>
      </c>
      <c r="M12" s="151">
        <f>J12*L12</f>
        <v>23760</v>
      </c>
      <c r="N12" s="151">
        <f>+M12*0.16</f>
        <v>3801.6</v>
      </c>
      <c r="O12" s="151">
        <f>+M12+N12</f>
        <v>27561.6</v>
      </c>
      <c r="P12" s="148" t="s">
        <v>154</v>
      </c>
      <c r="Q12" s="152" t="s">
        <v>185</v>
      </c>
      <c r="R12" s="153">
        <v>42033</v>
      </c>
      <c r="S12" s="142" t="s">
        <v>182</v>
      </c>
      <c r="T12" s="130" t="s">
        <v>183</v>
      </c>
    </row>
    <row r="13" spans="1:20" ht="76.5">
      <c r="A13" s="143" t="s">
        <v>451</v>
      </c>
      <c r="B13" s="144">
        <v>42199</v>
      </c>
      <c r="C13" s="144">
        <v>42209</v>
      </c>
      <c r="D13" s="144"/>
      <c r="E13" s="98"/>
      <c r="F13" s="137">
        <v>102</v>
      </c>
      <c r="G13" s="154" t="s">
        <v>450</v>
      </c>
      <c r="H13" s="139" t="s">
        <v>24</v>
      </c>
      <c r="I13" s="145">
        <v>62</v>
      </c>
      <c r="J13" s="146"/>
      <c r="K13" s="146"/>
      <c r="L13" s="139">
        <v>197.5</v>
      </c>
      <c r="M13" s="126"/>
      <c r="N13" s="126"/>
      <c r="O13" s="126"/>
      <c r="P13" s="147" t="s">
        <v>160</v>
      </c>
      <c r="Q13" s="131" t="s">
        <v>194</v>
      </c>
      <c r="R13" s="129">
        <v>42033</v>
      </c>
      <c r="S13" s="129" t="s">
        <v>182</v>
      </c>
      <c r="T13" s="130" t="s">
        <v>183</v>
      </c>
    </row>
    <row r="14" spans="1:20" ht="15">
      <c r="A14" s="105"/>
      <c r="B14" s="106"/>
      <c r="C14" s="106"/>
      <c r="D14" s="114"/>
      <c r="E14" s="95"/>
      <c r="F14" s="107"/>
      <c r="G14" s="115"/>
      <c r="H14" s="109"/>
      <c r="I14" s="110"/>
      <c r="J14" s="111"/>
      <c r="K14" s="116"/>
      <c r="L14" s="112"/>
      <c r="M14" s="124"/>
      <c r="N14" s="124"/>
      <c r="O14" s="124"/>
      <c r="P14" s="127"/>
      <c r="Q14" s="128"/>
      <c r="R14" s="129"/>
      <c r="S14" s="129"/>
      <c r="T14" s="130"/>
    </row>
    <row r="15" spans="1:20" ht="15">
      <c r="A15" s="105"/>
      <c r="B15" s="106"/>
      <c r="C15" s="106"/>
      <c r="D15" s="114"/>
      <c r="E15" s="95"/>
      <c r="F15" s="107"/>
      <c r="G15" s="108"/>
      <c r="H15" s="109"/>
      <c r="I15" s="110"/>
      <c r="J15" s="111"/>
      <c r="K15" s="116"/>
      <c r="L15" s="112"/>
      <c r="M15" s="124"/>
      <c r="N15" s="124"/>
      <c r="O15" s="124"/>
      <c r="P15" s="127"/>
      <c r="Q15" s="128"/>
      <c r="R15" s="129"/>
      <c r="S15" s="129"/>
      <c r="T15" s="130"/>
    </row>
    <row r="16" spans="1:20" ht="15">
      <c r="A16" s="105"/>
      <c r="B16" s="106"/>
      <c r="C16" s="106"/>
      <c r="D16" s="106"/>
      <c r="E16" s="95"/>
      <c r="F16" s="107"/>
      <c r="G16" s="108"/>
      <c r="H16" s="109"/>
      <c r="I16" s="110"/>
      <c r="J16" s="111"/>
      <c r="K16" s="111"/>
      <c r="L16" s="112"/>
      <c r="M16" s="124"/>
      <c r="N16" s="124"/>
      <c r="O16" s="124"/>
      <c r="P16" s="127"/>
      <c r="Q16" s="128"/>
      <c r="R16" s="129"/>
      <c r="S16" s="129"/>
      <c r="T16" s="130"/>
    </row>
    <row r="17" spans="1:20" ht="15">
      <c r="A17" s="105"/>
      <c r="B17" s="106"/>
      <c r="C17" s="106"/>
      <c r="D17" s="106"/>
      <c r="E17" s="135"/>
      <c r="F17" s="107"/>
      <c r="G17" s="108"/>
      <c r="H17" s="109"/>
      <c r="I17" s="110"/>
      <c r="J17" s="111"/>
      <c r="K17" s="111"/>
      <c r="L17" s="112"/>
      <c r="M17" s="124"/>
      <c r="N17" s="124"/>
      <c r="O17" s="124"/>
      <c r="P17" s="127"/>
      <c r="Q17" s="128"/>
      <c r="R17" s="129"/>
      <c r="S17" s="129"/>
      <c r="T17" s="130"/>
    </row>
    <row r="18" spans="1:20" ht="13.5" customHeight="1">
      <c r="A18" s="105"/>
      <c r="B18" s="106"/>
      <c r="C18" s="106"/>
      <c r="D18" s="106"/>
      <c r="E18" s="95"/>
      <c r="F18" s="107"/>
      <c r="G18" s="108"/>
      <c r="H18" s="109"/>
      <c r="I18" s="110"/>
      <c r="J18" s="111"/>
      <c r="K18" s="111"/>
      <c r="L18" s="112"/>
      <c r="M18" s="124"/>
      <c r="N18" s="124"/>
      <c r="O18" s="124"/>
      <c r="P18" s="127"/>
      <c r="Q18" s="128"/>
      <c r="R18" s="128"/>
      <c r="S18" s="128"/>
      <c r="T18" s="128"/>
    </row>
    <row r="19" spans="1:20" ht="15">
      <c r="A19" s="105"/>
      <c r="B19" s="106"/>
      <c r="C19" s="106"/>
      <c r="D19" s="106"/>
      <c r="E19" s="95"/>
      <c r="F19" s="107"/>
      <c r="G19" s="108"/>
      <c r="H19" s="109"/>
      <c r="I19" s="110"/>
      <c r="J19" s="111"/>
      <c r="K19" s="111"/>
      <c r="L19" s="112"/>
      <c r="M19" s="124"/>
      <c r="N19" s="124"/>
      <c r="O19" s="124"/>
      <c r="P19" s="127"/>
      <c r="Q19" s="131"/>
      <c r="R19" s="129"/>
      <c r="S19" s="129"/>
      <c r="T19" s="130"/>
    </row>
    <row r="20" spans="1:20" ht="15">
      <c r="A20" s="105"/>
      <c r="B20" s="106"/>
      <c r="C20" s="106"/>
      <c r="D20" s="106"/>
      <c r="E20" s="95"/>
      <c r="F20" s="107"/>
      <c r="G20" s="108"/>
      <c r="H20" s="109"/>
      <c r="I20" s="110"/>
      <c r="J20" s="111"/>
      <c r="K20" s="111"/>
      <c r="L20" s="112"/>
      <c r="M20" s="124"/>
      <c r="N20" s="124"/>
      <c r="O20" s="124"/>
      <c r="P20" s="127"/>
      <c r="Q20" s="128"/>
      <c r="R20" s="128"/>
      <c r="S20" s="128"/>
      <c r="T20" s="128"/>
    </row>
    <row r="21" spans="1:20" ht="15">
      <c r="A21" s="105"/>
      <c r="B21" s="106"/>
      <c r="C21" s="106"/>
      <c r="D21" s="106"/>
      <c r="E21" s="95"/>
      <c r="F21" s="107"/>
      <c r="G21" s="108"/>
      <c r="H21" s="109"/>
      <c r="I21" s="110"/>
      <c r="J21" s="111"/>
      <c r="K21" s="111"/>
      <c r="L21" s="112"/>
      <c r="M21" s="124"/>
      <c r="N21" s="124"/>
      <c r="O21" s="124"/>
      <c r="P21" s="127"/>
      <c r="Q21" s="131"/>
      <c r="R21" s="129"/>
      <c r="S21" s="129"/>
      <c r="T21" s="130"/>
    </row>
    <row r="22" spans="1:20" ht="15">
      <c r="A22" s="105"/>
      <c r="B22" s="106"/>
      <c r="C22" s="106"/>
      <c r="D22" s="106"/>
      <c r="E22" s="95"/>
      <c r="F22" s="107"/>
      <c r="G22" s="108"/>
      <c r="H22" s="109"/>
      <c r="I22" s="110"/>
      <c r="J22" s="111"/>
      <c r="K22" s="111"/>
      <c r="L22" s="112"/>
      <c r="M22" s="124"/>
      <c r="N22" s="124"/>
      <c r="O22" s="124"/>
      <c r="P22" s="127"/>
      <c r="Q22" s="131"/>
      <c r="R22" s="129"/>
      <c r="S22" s="129"/>
      <c r="T22" s="130"/>
    </row>
    <row r="23" spans="1:20" ht="15">
      <c r="A23" s="105"/>
      <c r="B23" s="106"/>
      <c r="C23" s="106"/>
      <c r="D23" s="106"/>
      <c r="E23" s="95"/>
      <c r="F23" s="107"/>
      <c r="G23" s="108"/>
      <c r="H23" s="109"/>
      <c r="I23" s="110"/>
      <c r="J23" s="111"/>
      <c r="K23" s="111"/>
      <c r="L23" s="112"/>
      <c r="M23" s="124"/>
      <c r="N23" s="124"/>
      <c r="O23" s="124"/>
      <c r="P23" s="127"/>
      <c r="Q23" s="131"/>
      <c r="R23" s="129"/>
      <c r="S23" s="129"/>
      <c r="T23" s="130"/>
    </row>
    <row r="24" spans="1:20" ht="15">
      <c r="A24" s="105"/>
      <c r="B24" s="106"/>
      <c r="C24" s="106"/>
      <c r="D24" s="106"/>
      <c r="E24" s="95"/>
      <c r="F24" s="107"/>
      <c r="G24" s="117"/>
      <c r="H24" s="118"/>
      <c r="I24" s="110"/>
      <c r="J24" s="111"/>
      <c r="K24" s="111"/>
      <c r="L24" s="112"/>
      <c r="M24" s="124"/>
      <c r="N24" s="124"/>
      <c r="O24" s="124"/>
      <c r="P24" s="127"/>
      <c r="Q24" s="131"/>
      <c r="R24" s="129"/>
      <c r="S24" s="129"/>
      <c r="T24" s="130"/>
    </row>
    <row r="25" spans="1:20" ht="15">
      <c r="A25" s="105"/>
      <c r="B25" s="106"/>
      <c r="C25" s="106"/>
      <c r="D25" s="106"/>
      <c r="E25" s="95"/>
      <c r="F25" s="107"/>
      <c r="G25" s="108"/>
      <c r="H25" s="109"/>
      <c r="I25" s="110"/>
      <c r="J25" s="111"/>
      <c r="K25" s="111"/>
      <c r="L25" s="112"/>
      <c r="M25" s="124"/>
      <c r="N25" s="124"/>
      <c r="O25" s="124"/>
      <c r="P25" s="127"/>
      <c r="Q25" s="131"/>
      <c r="R25" s="129"/>
      <c r="S25" s="129"/>
      <c r="T25" s="130"/>
    </row>
    <row r="26" spans="1:20" ht="15">
      <c r="A26" s="105"/>
      <c r="B26" s="106"/>
      <c r="C26" s="106"/>
      <c r="D26" s="106"/>
      <c r="E26" s="95"/>
      <c r="F26" s="107"/>
      <c r="G26" s="108"/>
      <c r="H26" s="109"/>
      <c r="I26" s="110"/>
      <c r="J26" s="111"/>
      <c r="K26" s="111"/>
      <c r="L26" s="112"/>
      <c r="M26" s="124"/>
      <c r="N26" s="124"/>
      <c r="O26" s="124"/>
      <c r="P26" s="127"/>
      <c r="Q26" s="131"/>
      <c r="R26" s="129"/>
      <c r="S26" s="129"/>
      <c r="T26" s="130"/>
    </row>
    <row r="27" spans="1:20" ht="15">
      <c r="A27" s="105"/>
      <c r="B27" s="106"/>
      <c r="C27" s="106"/>
      <c r="D27" s="106"/>
      <c r="E27" s="135"/>
      <c r="F27" s="107"/>
      <c r="G27" s="108"/>
      <c r="H27" s="109"/>
      <c r="I27" s="110"/>
      <c r="J27" s="111"/>
      <c r="K27" s="111"/>
      <c r="L27" s="112"/>
      <c r="M27" s="124"/>
      <c r="N27" s="124"/>
      <c r="O27" s="124"/>
      <c r="P27" s="127"/>
      <c r="Q27" s="131"/>
      <c r="R27" s="129"/>
      <c r="S27" s="129"/>
      <c r="T27" s="130"/>
    </row>
    <row r="28" spans="1:20" ht="15">
      <c r="A28" s="105"/>
      <c r="B28" s="106"/>
      <c r="C28" s="106"/>
      <c r="D28" s="106"/>
      <c r="E28" s="95"/>
      <c r="F28" s="107"/>
      <c r="G28" s="108"/>
      <c r="H28" s="109"/>
      <c r="I28" s="110"/>
      <c r="J28" s="111"/>
      <c r="K28" s="111"/>
      <c r="L28" s="112"/>
      <c r="M28" s="124"/>
      <c r="N28" s="124"/>
      <c r="O28" s="124"/>
      <c r="P28" s="127"/>
      <c r="Q28" s="131"/>
      <c r="R28" s="129"/>
      <c r="S28" s="129"/>
      <c r="T28" s="130"/>
    </row>
    <row r="29" spans="1:20" ht="15">
      <c r="A29" s="105"/>
      <c r="B29" s="106"/>
      <c r="C29" s="106"/>
      <c r="D29" s="106"/>
      <c r="E29" s="95"/>
      <c r="F29" s="107"/>
      <c r="G29" s="115"/>
      <c r="H29" s="109"/>
      <c r="I29" s="110"/>
      <c r="J29" s="111"/>
      <c r="K29" s="111"/>
      <c r="L29" s="112"/>
      <c r="M29" s="124"/>
      <c r="N29" s="124"/>
      <c r="O29" s="124"/>
      <c r="P29" s="127"/>
      <c r="Q29" s="131"/>
      <c r="R29" s="129"/>
      <c r="S29" s="129"/>
      <c r="T29" s="130"/>
    </row>
    <row r="30" spans="1:20" ht="15">
      <c r="A30" s="105"/>
      <c r="B30" s="106"/>
      <c r="C30" s="106"/>
      <c r="D30" s="106"/>
      <c r="E30" s="95"/>
      <c r="F30" s="107"/>
      <c r="G30" s="115"/>
      <c r="H30" s="109"/>
      <c r="I30" s="110"/>
      <c r="J30" s="111"/>
      <c r="K30" s="111"/>
      <c r="L30" s="112"/>
      <c r="M30" s="124"/>
      <c r="N30" s="124"/>
      <c r="O30" s="124"/>
      <c r="P30" s="127"/>
      <c r="Q30" s="128"/>
      <c r="R30" s="128"/>
      <c r="S30" s="128"/>
      <c r="T30" s="128"/>
    </row>
    <row r="31" spans="1:20" ht="15">
      <c r="A31" s="105"/>
      <c r="B31" s="106"/>
      <c r="C31" s="106"/>
      <c r="D31" s="106"/>
      <c r="E31" s="95"/>
      <c r="F31" s="107"/>
      <c r="G31" s="108"/>
      <c r="H31" s="109"/>
      <c r="I31" s="110"/>
      <c r="J31" s="111"/>
      <c r="K31" s="111"/>
      <c r="L31" s="119"/>
      <c r="M31" s="124"/>
      <c r="N31" s="124"/>
      <c r="O31" s="124"/>
      <c r="P31" s="127"/>
      <c r="Q31" s="131"/>
      <c r="R31" s="129"/>
      <c r="S31" s="129"/>
      <c r="T31" s="130"/>
    </row>
    <row r="32" spans="1:20" ht="15">
      <c r="A32" s="105"/>
      <c r="B32" s="106"/>
      <c r="C32" s="106"/>
      <c r="D32" s="106"/>
      <c r="E32" s="95"/>
      <c r="F32" s="107"/>
      <c r="G32" s="108"/>
      <c r="H32" s="109"/>
      <c r="I32" s="110"/>
      <c r="J32" s="111"/>
      <c r="K32" s="111"/>
      <c r="L32" s="112"/>
      <c r="M32" s="124"/>
      <c r="N32" s="124"/>
      <c r="O32" s="124"/>
      <c r="P32" s="127"/>
      <c r="Q32" s="131"/>
      <c r="R32" s="129"/>
      <c r="S32" s="129"/>
      <c r="T32" s="130"/>
    </row>
    <row r="33" spans="1:20" ht="15">
      <c r="A33" s="105"/>
      <c r="B33" s="106"/>
      <c r="C33" s="106"/>
      <c r="D33" s="106"/>
      <c r="E33" s="95"/>
      <c r="F33" s="107"/>
      <c r="G33" s="108"/>
      <c r="H33" s="109"/>
      <c r="I33" s="110"/>
      <c r="J33" s="111"/>
      <c r="K33" s="111"/>
      <c r="L33" s="112"/>
      <c r="M33" s="124"/>
      <c r="N33" s="124"/>
      <c r="O33" s="124"/>
      <c r="P33" s="127"/>
      <c r="Q33" s="131"/>
      <c r="R33" s="129"/>
      <c r="S33" s="129"/>
      <c r="T33" s="130"/>
    </row>
    <row r="34" spans="1:20" ht="15">
      <c r="A34" s="105"/>
      <c r="B34" s="106"/>
      <c r="C34" s="106"/>
      <c r="D34" s="106"/>
      <c r="E34" s="95"/>
      <c r="F34" s="107"/>
      <c r="G34" s="108"/>
      <c r="H34" s="109"/>
      <c r="I34" s="110"/>
      <c r="J34" s="111"/>
      <c r="K34" s="111"/>
      <c r="L34" s="112"/>
      <c r="M34" s="124"/>
      <c r="N34" s="124"/>
      <c r="O34" s="124"/>
      <c r="P34" s="127"/>
      <c r="Q34" s="131"/>
      <c r="R34" s="129"/>
      <c r="S34" s="129"/>
      <c r="T34" s="130"/>
    </row>
    <row r="35" spans="1:20" ht="15">
      <c r="A35" s="105"/>
      <c r="B35" s="106"/>
      <c r="C35" s="106"/>
      <c r="D35" s="106"/>
      <c r="E35" s="95"/>
      <c r="F35" s="107"/>
      <c r="G35" s="108"/>
      <c r="H35" s="109"/>
      <c r="I35" s="110"/>
      <c r="J35" s="111"/>
      <c r="K35" s="111"/>
      <c r="L35" s="112"/>
      <c r="M35" s="124"/>
      <c r="N35" s="124"/>
      <c r="O35" s="124"/>
      <c r="P35" s="127"/>
      <c r="Q35" s="131"/>
      <c r="R35" s="129"/>
      <c r="S35" s="129"/>
      <c r="T35" s="130"/>
    </row>
    <row r="36" spans="1:20" ht="15">
      <c r="A36" s="105"/>
      <c r="B36" s="106"/>
      <c r="C36" s="106"/>
      <c r="D36" s="106"/>
      <c r="E36" s="95"/>
      <c r="F36" s="107"/>
      <c r="G36" s="108"/>
      <c r="H36" s="109"/>
      <c r="I36" s="110"/>
      <c r="J36" s="111"/>
      <c r="K36" s="111"/>
      <c r="L36" s="112"/>
      <c r="M36" s="124"/>
      <c r="N36" s="124"/>
      <c r="O36" s="124"/>
      <c r="P36" s="127"/>
      <c r="Q36" s="131"/>
      <c r="R36" s="129"/>
      <c r="S36" s="129"/>
      <c r="T36" s="130"/>
    </row>
    <row r="37" spans="1:20" ht="15">
      <c r="A37" s="105"/>
      <c r="B37" s="106"/>
      <c r="C37" s="106"/>
      <c r="D37" s="106"/>
      <c r="E37" s="95"/>
      <c r="F37" s="107"/>
      <c r="G37" s="108"/>
      <c r="H37" s="109"/>
      <c r="I37" s="110"/>
      <c r="J37" s="111"/>
      <c r="K37" s="111"/>
      <c r="L37" s="112"/>
      <c r="M37" s="124"/>
      <c r="N37" s="124"/>
      <c r="O37" s="124"/>
      <c r="P37" s="127"/>
      <c r="Q37" s="128"/>
      <c r="R37" s="128"/>
      <c r="S37" s="128"/>
      <c r="T37" s="128"/>
    </row>
    <row r="38" spans="1:20" ht="15">
      <c r="A38" s="105"/>
      <c r="B38" s="106"/>
      <c r="C38" s="106"/>
      <c r="D38" s="106"/>
      <c r="E38" s="95"/>
      <c r="F38" s="107"/>
      <c r="G38" s="108"/>
      <c r="H38" s="109"/>
      <c r="I38" s="110"/>
      <c r="J38" s="111"/>
      <c r="K38" s="111"/>
      <c r="L38" s="112"/>
      <c r="M38" s="124"/>
      <c r="N38" s="124"/>
      <c r="O38" s="124"/>
      <c r="P38" s="127"/>
      <c r="Q38" s="131"/>
      <c r="R38" s="129"/>
      <c r="S38" s="129"/>
      <c r="T38" s="130"/>
    </row>
    <row r="39" spans="1:20" ht="15">
      <c r="A39" s="105"/>
      <c r="B39" s="106"/>
      <c r="C39" s="106"/>
      <c r="D39" s="106"/>
      <c r="E39" s="95"/>
      <c r="F39" s="107"/>
      <c r="G39" s="108"/>
      <c r="H39" s="109"/>
      <c r="I39" s="110"/>
      <c r="J39" s="111"/>
      <c r="K39" s="111"/>
      <c r="L39" s="112"/>
      <c r="M39" s="124"/>
      <c r="N39" s="124"/>
      <c r="O39" s="124"/>
      <c r="P39" s="127"/>
      <c r="Q39" s="128"/>
      <c r="R39" s="128"/>
      <c r="S39" s="128"/>
      <c r="T39" s="128"/>
    </row>
    <row r="40" spans="1:20" ht="15">
      <c r="A40" s="105"/>
      <c r="B40" s="106"/>
      <c r="C40" s="106"/>
      <c r="D40" s="106"/>
      <c r="E40" s="95"/>
      <c r="F40" s="107"/>
      <c r="G40" s="108"/>
      <c r="H40" s="109"/>
      <c r="I40" s="110"/>
      <c r="J40" s="111"/>
      <c r="K40" s="111"/>
      <c r="L40" s="112"/>
      <c r="M40" s="124"/>
      <c r="N40" s="124"/>
      <c r="O40" s="124"/>
      <c r="P40" s="127"/>
      <c r="Q40" s="128"/>
      <c r="R40" s="128"/>
      <c r="S40" s="128"/>
      <c r="T40" s="128"/>
    </row>
    <row r="41" spans="1:20" ht="15">
      <c r="A41" s="105"/>
      <c r="B41" s="106"/>
      <c r="C41" s="106"/>
      <c r="D41" s="106"/>
      <c r="E41" s="95"/>
      <c r="F41" s="107"/>
      <c r="G41" s="108"/>
      <c r="H41" s="109"/>
      <c r="I41" s="110"/>
      <c r="J41" s="111"/>
      <c r="K41" s="111"/>
      <c r="L41" s="112"/>
      <c r="M41" s="124"/>
      <c r="N41" s="124"/>
      <c r="O41" s="124"/>
      <c r="P41" s="127"/>
      <c r="Q41" s="131"/>
      <c r="R41" s="129"/>
      <c r="S41" s="129"/>
      <c r="T41" s="130"/>
    </row>
    <row r="42" spans="1:20" ht="15">
      <c r="A42" s="105"/>
      <c r="B42" s="106"/>
      <c r="C42" s="106"/>
      <c r="D42" s="106"/>
      <c r="E42" s="95"/>
      <c r="F42" s="107"/>
      <c r="G42" s="108"/>
      <c r="H42" s="109"/>
      <c r="I42" s="110"/>
      <c r="J42" s="111"/>
      <c r="K42" s="111"/>
      <c r="L42" s="112"/>
      <c r="M42" s="124"/>
      <c r="N42" s="124"/>
      <c r="O42" s="124"/>
      <c r="P42" s="127"/>
      <c r="Q42" s="131"/>
      <c r="R42" s="129"/>
      <c r="S42" s="129"/>
      <c r="T42" s="130"/>
    </row>
    <row r="43" spans="1:20" ht="15">
      <c r="A43" s="105"/>
      <c r="B43" s="106"/>
      <c r="C43" s="106"/>
      <c r="D43" s="106"/>
      <c r="E43" s="95"/>
      <c r="F43" s="107"/>
      <c r="G43" s="108"/>
      <c r="H43" s="109"/>
      <c r="I43" s="110"/>
      <c r="J43" s="111"/>
      <c r="K43" s="111"/>
      <c r="L43" s="112"/>
      <c r="M43" s="124"/>
      <c r="N43" s="124"/>
      <c r="O43" s="124"/>
      <c r="P43" s="127"/>
      <c r="Q43" s="128"/>
      <c r="R43" s="128"/>
      <c r="S43" s="128"/>
      <c r="T43" s="128"/>
    </row>
    <row r="44" spans="1:20" ht="15">
      <c r="A44" s="105"/>
      <c r="B44" s="106"/>
      <c r="C44" s="106"/>
      <c r="D44" s="106"/>
      <c r="E44" s="95"/>
      <c r="F44" s="107"/>
      <c r="G44" s="115"/>
      <c r="H44" s="109"/>
      <c r="I44" s="110"/>
      <c r="J44" s="111"/>
      <c r="K44" s="111"/>
      <c r="L44" s="112"/>
      <c r="M44" s="124"/>
      <c r="N44" s="124"/>
      <c r="O44" s="124"/>
      <c r="P44" s="127"/>
      <c r="Q44" s="131"/>
      <c r="R44" s="129"/>
      <c r="S44" s="129"/>
      <c r="T44" s="130"/>
    </row>
    <row r="45" spans="1:20" ht="15">
      <c r="A45" s="105"/>
      <c r="B45" s="106"/>
      <c r="C45" s="106"/>
      <c r="D45" s="106"/>
      <c r="E45" s="95"/>
      <c r="F45" s="107"/>
      <c r="G45" s="120"/>
      <c r="H45" s="109"/>
      <c r="I45" s="110"/>
      <c r="J45" s="111"/>
      <c r="K45" s="111"/>
      <c r="L45" s="112"/>
      <c r="M45" s="124"/>
      <c r="N45" s="124"/>
      <c r="O45" s="124"/>
      <c r="P45" s="127"/>
      <c r="Q45" s="131"/>
      <c r="R45" s="129"/>
      <c r="S45" s="129"/>
      <c r="T45" s="130"/>
    </row>
    <row r="46" spans="1:20" ht="15">
      <c r="A46" s="105"/>
      <c r="B46" s="106"/>
      <c r="C46" s="106"/>
      <c r="D46" s="106"/>
      <c r="E46" s="95"/>
      <c r="F46" s="107"/>
      <c r="G46" s="120"/>
      <c r="H46" s="109"/>
      <c r="I46" s="110"/>
      <c r="J46" s="111"/>
      <c r="K46" s="111"/>
      <c r="L46" s="112"/>
      <c r="M46" s="124"/>
      <c r="N46" s="124"/>
      <c r="O46" s="124"/>
      <c r="P46" s="127"/>
      <c r="Q46" s="131"/>
      <c r="R46" s="129"/>
      <c r="S46" s="129"/>
      <c r="T46" s="130"/>
    </row>
    <row r="47" spans="1:20" ht="15">
      <c r="A47" s="105"/>
      <c r="B47" s="106"/>
      <c r="C47" s="106"/>
      <c r="D47" s="106"/>
      <c r="E47" s="95"/>
      <c r="F47" s="107"/>
      <c r="G47" s="120"/>
      <c r="H47" s="109"/>
      <c r="I47" s="110"/>
      <c r="J47" s="111"/>
      <c r="K47" s="111"/>
      <c r="L47" s="112"/>
      <c r="M47" s="124"/>
      <c r="N47" s="124"/>
      <c r="O47" s="124"/>
      <c r="P47" s="127"/>
      <c r="Q47" s="128"/>
      <c r="R47" s="128"/>
      <c r="S47" s="128"/>
      <c r="T47" s="128"/>
    </row>
    <row r="48" spans="1:20" ht="15">
      <c r="A48" s="105"/>
      <c r="B48" s="106"/>
      <c r="C48" s="106"/>
      <c r="D48" s="106"/>
      <c r="E48" s="95"/>
      <c r="F48" s="121"/>
      <c r="G48" s="122"/>
      <c r="H48" s="123"/>
      <c r="I48" s="110"/>
      <c r="J48" s="111"/>
      <c r="K48" s="111"/>
      <c r="L48" s="112"/>
      <c r="M48" s="124"/>
      <c r="N48" s="124"/>
      <c r="O48" s="124"/>
      <c r="P48" s="127"/>
      <c r="Q48" s="128"/>
      <c r="R48" s="128"/>
      <c r="S48" s="128"/>
      <c r="T48" s="128"/>
    </row>
    <row r="49" spans="1:20" ht="15">
      <c r="A49" s="105"/>
      <c r="B49" s="106"/>
      <c r="C49" s="106"/>
      <c r="D49" s="106"/>
      <c r="E49" s="95"/>
      <c r="F49" s="107"/>
      <c r="G49" s="115"/>
      <c r="H49" s="109"/>
      <c r="I49" s="110"/>
      <c r="J49" s="111"/>
      <c r="K49" s="111"/>
      <c r="L49" s="112"/>
      <c r="M49" s="124"/>
      <c r="N49" s="124"/>
      <c r="O49" s="124"/>
      <c r="P49" s="127"/>
      <c r="Q49" s="131"/>
      <c r="R49" s="129"/>
      <c r="S49" s="129"/>
      <c r="T49" s="130"/>
    </row>
    <row r="50" spans="1:20" ht="15">
      <c r="A50" s="96"/>
      <c r="B50" s="97"/>
      <c r="C50" s="97"/>
      <c r="D50" s="97"/>
      <c r="E50" s="98"/>
      <c r="F50" s="99"/>
      <c r="G50" s="100"/>
      <c r="H50" s="101"/>
      <c r="I50" s="102"/>
      <c r="J50" s="103"/>
      <c r="K50" s="103"/>
      <c r="L50" s="104"/>
      <c r="M50" s="125"/>
      <c r="N50" s="126"/>
      <c r="O50" s="126"/>
      <c r="P50" s="96"/>
      <c r="Q50" s="128"/>
      <c r="R50" s="128"/>
      <c r="S50" s="128"/>
      <c r="T50" s="128"/>
    </row>
    <row r="51" spans="1:16" ht="15">
      <c r="A51" s="80"/>
      <c r="B51" s="83"/>
      <c r="C51" s="83"/>
      <c r="D51" s="83"/>
      <c r="E51" s="95"/>
      <c r="F51" s="85"/>
      <c r="G51" s="86"/>
      <c r="H51" s="87"/>
      <c r="I51" s="81"/>
      <c r="J51" s="88"/>
      <c r="K51" s="88"/>
      <c r="L51" s="82"/>
      <c r="M51" s="95"/>
      <c r="N51" s="124"/>
      <c r="O51" s="124"/>
      <c r="P51" s="80"/>
    </row>
    <row r="52" spans="1:16" ht="15">
      <c r="A52" s="80"/>
      <c r="B52" s="83"/>
      <c r="C52" s="83"/>
      <c r="D52" s="83"/>
      <c r="E52" s="95"/>
      <c r="F52" s="85"/>
      <c r="G52" s="86"/>
      <c r="H52" s="87"/>
      <c r="I52" s="81"/>
      <c r="J52" s="88"/>
      <c r="K52" s="88"/>
      <c r="L52" s="82"/>
      <c r="M52" s="95"/>
      <c r="N52" s="124"/>
      <c r="O52" s="124"/>
      <c r="P52" s="80"/>
    </row>
    <row r="53" spans="1:16" ht="15">
      <c r="A53" s="80"/>
      <c r="B53" s="83"/>
      <c r="C53" s="83"/>
      <c r="D53" s="83"/>
      <c r="E53" s="95"/>
      <c r="F53" s="85"/>
      <c r="G53" s="86"/>
      <c r="H53" s="87"/>
      <c r="I53" s="81"/>
      <c r="J53" s="88"/>
      <c r="K53" s="88"/>
      <c r="L53" s="82"/>
      <c r="M53" s="95"/>
      <c r="N53" s="95"/>
      <c r="O53" s="95"/>
      <c r="P53" s="80"/>
    </row>
    <row r="54" spans="1:16" ht="15">
      <c r="A54" s="80"/>
      <c r="B54" s="83"/>
      <c r="C54" s="83"/>
      <c r="D54" s="83"/>
      <c r="E54" s="95"/>
      <c r="F54" s="85"/>
      <c r="G54" s="86"/>
      <c r="H54" s="87"/>
      <c r="I54" s="81"/>
      <c r="J54" s="88"/>
      <c r="K54" s="88"/>
      <c r="L54" s="82"/>
      <c r="M54" s="95"/>
      <c r="N54" s="95"/>
      <c r="O54" s="95"/>
      <c r="P54" s="80"/>
    </row>
    <row r="55" spans="1:16" ht="15">
      <c r="A55" s="80"/>
      <c r="B55" s="83"/>
      <c r="C55" s="83"/>
      <c r="D55" s="83"/>
      <c r="E55" s="95"/>
      <c r="F55" s="85"/>
      <c r="G55" s="89"/>
      <c r="H55" s="87"/>
      <c r="I55" s="81"/>
      <c r="J55" s="88"/>
      <c r="K55" s="88"/>
      <c r="L55" s="82"/>
      <c r="M55" s="95"/>
      <c r="N55" s="95"/>
      <c r="O55" s="95"/>
      <c r="P55" s="80"/>
    </row>
    <row r="56" spans="1:16" ht="15">
      <c r="A56" s="80"/>
      <c r="B56" s="83"/>
      <c r="C56" s="83"/>
      <c r="D56" s="83"/>
      <c r="E56" s="95"/>
      <c r="F56" s="85"/>
      <c r="G56" s="89"/>
      <c r="H56" s="87"/>
      <c r="I56" s="81"/>
      <c r="J56" s="88"/>
      <c r="K56" s="88"/>
      <c r="L56" s="82"/>
      <c r="M56" s="95"/>
      <c r="N56" s="95"/>
      <c r="O56" s="95"/>
      <c r="P56" s="80"/>
    </row>
    <row r="57" spans="1:16" ht="15">
      <c r="A57" s="80"/>
      <c r="B57" s="83"/>
      <c r="C57" s="83"/>
      <c r="D57" s="83"/>
      <c r="E57" s="95"/>
      <c r="F57" s="85"/>
      <c r="G57" s="86"/>
      <c r="H57" s="87"/>
      <c r="I57" s="81"/>
      <c r="J57" s="88"/>
      <c r="K57" s="88"/>
      <c r="L57" s="82"/>
      <c r="M57" s="95"/>
      <c r="N57" s="95"/>
      <c r="O57" s="95"/>
      <c r="P57" s="80"/>
    </row>
    <row r="58" spans="1:16" ht="15">
      <c r="A58" s="80"/>
      <c r="B58" s="83"/>
      <c r="C58" s="83"/>
      <c r="D58" s="83"/>
      <c r="E58" s="95"/>
      <c r="F58" s="85"/>
      <c r="G58" s="86"/>
      <c r="H58" s="87"/>
      <c r="I58" s="81"/>
      <c r="J58" s="88"/>
      <c r="K58" s="88"/>
      <c r="L58" s="82"/>
      <c r="M58" s="95"/>
      <c r="N58" s="95"/>
      <c r="O58" s="95"/>
      <c r="P58" s="80"/>
    </row>
    <row r="59" spans="1:16" ht="15">
      <c r="A59" s="80"/>
      <c r="B59" s="83"/>
      <c r="C59" s="83"/>
      <c r="D59" s="88"/>
      <c r="E59" s="95"/>
      <c r="F59" s="85"/>
      <c r="G59" s="89"/>
      <c r="H59" s="87"/>
      <c r="I59" s="81"/>
      <c r="J59" s="88"/>
      <c r="K59" s="88"/>
      <c r="L59" s="82"/>
      <c r="M59" s="95"/>
      <c r="N59" s="95"/>
      <c r="O59" s="95"/>
      <c r="P59" s="80"/>
    </row>
    <row r="60" spans="1:16" ht="15">
      <c r="A60" s="80"/>
      <c r="B60" s="83"/>
      <c r="C60" s="83"/>
      <c r="D60" s="83"/>
      <c r="E60" s="95"/>
      <c r="F60" s="85"/>
      <c r="G60" s="86"/>
      <c r="H60" s="87"/>
      <c r="I60" s="81"/>
      <c r="J60" s="88"/>
      <c r="K60" s="88"/>
      <c r="L60" s="82"/>
      <c r="M60" s="95"/>
      <c r="N60" s="95"/>
      <c r="O60" s="95"/>
      <c r="P60" s="80"/>
    </row>
    <row r="61" spans="1:16" ht="15">
      <c r="A61" s="80"/>
      <c r="B61" s="83"/>
      <c r="C61" s="83"/>
      <c r="D61" s="83"/>
      <c r="E61" s="95"/>
      <c r="F61" s="85"/>
      <c r="G61" s="86"/>
      <c r="H61" s="87"/>
      <c r="I61" s="81"/>
      <c r="J61" s="88"/>
      <c r="K61" s="88"/>
      <c r="L61" s="82"/>
      <c r="M61" s="95"/>
      <c r="N61" s="95"/>
      <c r="O61" s="95"/>
      <c r="P61" s="80"/>
    </row>
    <row r="62" spans="1:16" ht="15">
      <c r="A62" s="80"/>
      <c r="B62" s="83"/>
      <c r="C62" s="83"/>
      <c r="D62" s="83"/>
      <c r="E62" s="95"/>
      <c r="F62" s="85"/>
      <c r="G62" s="89"/>
      <c r="H62" s="87"/>
      <c r="I62" s="81"/>
      <c r="J62" s="88"/>
      <c r="K62" s="88"/>
      <c r="L62" s="82"/>
      <c r="M62" s="95"/>
      <c r="N62" s="95"/>
      <c r="O62" s="95"/>
      <c r="P62" s="80"/>
    </row>
    <row r="63" spans="1:16" ht="15">
      <c r="A63" s="80"/>
      <c r="B63" s="83"/>
      <c r="C63" s="83"/>
      <c r="D63" s="83"/>
      <c r="E63" s="95"/>
      <c r="F63" s="85"/>
      <c r="G63" s="89"/>
      <c r="H63" s="87"/>
      <c r="I63" s="81"/>
      <c r="J63" s="88"/>
      <c r="K63" s="88"/>
      <c r="L63" s="82"/>
      <c r="M63" s="95"/>
      <c r="N63" s="95"/>
      <c r="O63" s="95"/>
      <c r="P63" s="80"/>
    </row>
    <row r="64" spans="1:16" ht="15">
      <c r="A64" s="80"/>
      <c r="B64" s="83"/>
      <c r="C64" s="83"/>
      <c r="D64" s="83"/>
      <c r="E64" s="95"/>
      <c r="F64" s="85"/>
      <c r="G64" s="86"/>
      <c r="H64" s="87"/>
      <c r="I64" s="81"/>
      <c r="J64" s="88"/>
      <c r="K64" s="88"/>
      <c r="L64" s="82"/>
      <c r="M64" s="95"/>
      <c r="N64" s="95"/>
      <c r="O64" s="95"/>
      <c r="P64" s="80"/>
    </row>
    <row r="65" spans="1:16" ht="15">
      <c r="A65" s="80"/>
      <c r="B65" s="83"/>
      <c r="C65" s="83"/>
      <c r="D65" s="83"/>
      <c r="E65" s="95"/>
      <c r="F65" s="85"/>
      <c r="G65" s="86"/>
      <c r="H65" s="87"/>
      <c r="I65" s="81"/>
      <c r="J65" s="88"/>
      <c r="K65" s="88"/>
      <c r="L65" s="82"/>
      <c r="M65" s="95"/>
      <c r="N65" s="95"/>
      <c r="O65" s="95"/>
      <c r="P65" s="80"/>
    </row>
    <row r="66" spans="1:16" ht="15">
      <c r="A66" s="80"/>
      <c r="B66" s="83"/>
      <c r="C66" s="83"/>
      <c r="D66" s="92"/>
      <c r="E66" s="95"/>
      <c r="F66" s="85"/>
      <c r="G66" s="89"/>
      <c r="H66" s="87"/>
      <c r="I66" s="81"/>
      <c r="J66" s="88"/>
      <c r="K66" s="93"/>
      <c r="L66" s="82"/>
      <c r="M66" s="95"/>
      <c r="N66" s="95"/>
      <c r="O66" s="95"/>
      <c r="P66" s="80"/>
    </row>
    <row r="67" spans="1:16" ht="15">
      <c r="A67" s="80"/>
      <c r="B67" s="83"/>
      <c r="C67" s="83"/>
      <c r="D67" s="83"/>
      <c r="E67" s="95"/>
      <c r="F67" s="85"/>
      <c r="G67" s="86"/>
      <c r="H67" s="87"/>
      <c r="I67" s="81"/>
      <c r="J67" s="88"/>
      <c r="K67" s="88"/>
      <c r="L67" s="82"/>
      <c r="M67" s="95"/>
      <c r="N67" s="95"/>
      <c r="O67" s="95"/>
      <c r="P67" s="80"/>
    </row>
    <row r="68" spans="1:16" ht="15">
      <c r="A68" s="80"/>
      <c r="B68" s="83"/>
      <c r="C68" s="83"/>
      <c r="D68" s="88"/>
      <c r="E68" s="95"/>
      <c r="F68" s="85"/>
      <c r="G68" s="89"/>
      <c r="H68" s="87"/>
      <c r="I68" s="81"/>
      <c r="J68" s="88"/>
      <c r="K68" s="88"/>
      <c r="L68" s="82"/>
      <c r="M68" s="95"/>
      <c r="N68" s="95"/>
      <c r="O68" s="95"/>
      <c r="P68" s="80"/>
    </row>
    <row r="69" spans="1:16" ht="15">
      <c r="A69" s="80"/>
      <c r="B69" s="83"/>
      <c r="C69" s="83"/>
      <c r="D69" s="92"/>
      <c r="E69" s="95"/>
      <c r="F69" s="85"/>
      <c r="G69" s="89"/>
      <c r="H69" s="87"/>
      <c r="I69" s="81"/>
      <c r="J69" s="88"/>
      <c r="K69" s="93"/>
      <c r="L69" s="82"/>
      <c r="M69" s="95"/>
      <c r="N69" s="95"/>
      <c r="O69" s="95"/>
      <c r="P69" s="80"/>
    </row>
    <row r="70" spans="1:16" ht="15">
      <c r="A70" s="80"/>
      <c r="B70" s="83"/>
      <c r="C70" s="83"/>
      <c r="D70" s="92"/>
      <c r="E70" s="95"/>
      <c r="F70" s="85"/>
      <c r="G70" s="89"/>
      <c r="H70" s="87"/>
      <c r="I70" s="81"/>
      <c r="J70" s="88"/>
      <c r="K70" s="93"/>
      <c r="L70" s="82"/>
      <c r="M70" s="95"/>
      <c r="N70" s="95"/>
      <c r="O70" s="95"/>
      <c r="P70" s="80"/>
    </row>
    <row r="71" spans="1:16" ht="15">
      <c r="A71" s="80"/>
      <c r="B71" s="83"/>
      <c r="C71" s="83"/>
      <c r="D71" s="83"/>
      <c r="E71" s="95"/>
      <c r="F71" s="85"/>
      <c r="G71" s="86"/>
      <c r="H71" s="87"/>
      <c r="I71" s="81"/>
      <c r="J71" s="88"/>
      <c r="K71" s="88"/>
      <c r="L71" s="82"/>
      <c r="M71" s="95"/>
      <c r="N71" s="95"/>
      <c r="O71" s="95"/>
      <c r="P71" s="80"/>
    </row>
    <row r="72" spans="1:16" ht="15">
      <c r="A72" s="80"/>
      <c r="B72" s="83"/>
      <c r="C72" s="83"/>
      <c r="D72" s="83"/>
      <c r="E72" s="95"/>
      <c r="F72" s="85"/>
      <c r="G72" s="86"/>
      <c r="H72" s="87"/>
      <c r="I72" s="81"/>
      <c r="J72" s="88"/>
      <c r="K72" s="88"/>
      <c r="L72" s="82"/>
      <c r="M72" s="95"/>
      <c r="N72" s="95"/>
      <c r="O72" s="95"/>
      <c r="P72" s="80"/>
    </row>
    <row r="73" spans="1:16" ht="15">
      <c r="A73" s="80"/>
      <c r="B73" s="83"/>
      <c r="C73" s="83"/>
      <c r="D73" s="83"/>
      <c r="E73" s="95"/>
      <c r="F73" s="85"/>
      <c r="G73" s="86"/>
      <c r="H73" s="87"/>
      <c r="I73" s="81"/>
      <c r="J73" s="88"/>
      <c r="K73" s="88"/>
      <c r="L73" s="82"/>
      <c r="M73" s="95"/>
      <c r="N73" s="95"/>
      <c r="O73" s="95"/>
      <c r="P73" s="80"/>
    </row>
    <row r="74" spans="1:16" ht="15">
      <c r="A74" s="80"/>
      <c r="B74" s="83"/>
      <c r="C74" s="83"/>
      <c r="D74" s="83"/>
      <c r="E74" s="95"/>
      <c r="F74" s="85"/>
      <c r="G74" s="89"/>
      <c r="H74" s="87"/>
      <c r="I74" s="81"/>
      <c r="J74" s="88"/>
      <c r="K74" s="88"/>
      <c r="L74" s="82"/>
      <c r="M74" s="95"/>
      <c r="N74" s="95"/>
      <c r="O74" s="95"/>
      <c r="P74" s="80"/>
    </row>
    <row r="75" spans="1:16" ht="15">
      <c r="A75" s="80"/>
      <c r="B75" s="83"/>
      <c r="C75" s="83"/>
      <c r="D75" s="83"/>
      <c r="E75" s="95"/>
      <c r="F75" s="85"/>
      <c r="G75" s="89"/>
      <c r="H75" s="87"/>
      <c r="I75" s="81"/>
      <c r="J75" s="88"/>
      <c r="K75" s="88"/>
      <c r="L75" s="82"/>
      <c r="M75" s="95"/>
      <c r="N75" s="95"/>
      <c r="O75" s="95"/>
      <c r="P75" s="80"/>
    </row>
    <row r="76" spans="1:16" ht="15">
      <c r="A76" s="80"/>
      <c r="B76" s="83"/>
      <c r="C76" s="83"/>
      <c r="D76" s="83"/>
      <c r="E76" s="95"/>
      <c r="F76" s="85"/>
      <c r="G76" s="89"/>
      <c r="H76" s="87"/>
      <c r="I76" s="81"/>
      <c r="J76" s="88"/>
      <c r="K76" s="88"/>
      <c r="L76" s="82"/>
      <c r="M76" s="95"/>
      <c r="N76" s="95"/>
      <c r="O76" s="95"/>
      <c r="P76" s="80"/>
    </row>
    <row r="77" spans="1:16" ht="15">
      <c r="A77" s="80"/>
      <c r="B77" s="83"/>
      <c r="C77" s="83"/>
      <c r="D77" s="83"/>
      <c r="E77" s="95"/>
      <c r="F77" s="85"/>
      <c r="G77" s="89"/>
      <c r="H77" s="87"/>
      <c r="I77" s="81"/>
      <c r="J77" s="88"/>
      <c r="K77" s="88"/>
      <c r="L77" s="82"/>
      <c r="M77" s="95"/>
      <c r="N77" s="95"/>
      <c r="O77" s="95"/>
      <c r="P77" s="80"/>
    </row>
    <row r="78" spans="1:16" ht="15">
      <c r="A78" s="80"/>
      <c r="B78" s="83"/>
      <c r="C78" s="83"/>
      <c r="D78" s="83"/>
      <c r="E78" s="95"/>
      <c r="F78" s="85"/>
      <c r="G78" s="89"/>
      <c r="H78" s="87"/>
      <c r="I78" s="81"/>
      <c r="J78" s="88"/>
      <c r="K78" s="88"/>
      <c r="L78" s="82"/>
      <c r="M78" s="95"/>
      <c r="N78" s="95"/>
      <c r="O78" s="95"/>
      <c r="P78" s="80"/>
    </row>
    <row r="79" spans="1:16" ht="15">
      <c r="A79" s="80"/>
      <c r="B79" s="83"/>
      <c r="C79" s="83"/>
      <c r="D79" s="83"/>
      <c r="E79" s="95"/>
      <c r="F79" s="85"/>
      <c r="G79" s="89"/>
      <c r="H79" s="87"/>
      <c r="I79" s="81"/>
      <c r="J79" s="88"/>
      <c r="K79" s="88"/>
      <c r="L79" s="82"/>
      <c r="M79" s="95"/>
      <c r="N79" s="95"/>
      <c r="O79" s="95"/>
      <c r="P79" s="80"/>
    </row>
    <row r="80" spans="1:16" ht="15">
      <c r="A80" s="80"/>
      <c r="B80" s="83"/>
      <c r="C80" s="83"/>
      <c r="D80" s="83"/>
      <c r="E80" s="95"/>
      <c r="F80" s="85"/>
      <c r="G80" s="89"/>
      <c r="H80" s="87"/>
      <c r="I80" s="81"/>
      <c r="J80" s="88"/>
      <c r="K80" s="88"/>
      <c r="L80" s="82"/>
      <c r="M80" s="95"/>
      <c r="N80" s="95"/>
      <c r="O80" s="95"/>
      <c r="P80" s="80"/>
    </row>
    <row r="81" spans="1:16" ht="15">
      <c r="A81" s="80"/>
      <c r="B81" s="83"/>
      <c r="C81" s="83"/>
      <c r="D81" s="83"/>
      <c r="E81" s="95"/>
      <c r="F81" s="85"/>
      <c r="G81" s="89"/>
      <c r="H81" s="87"/>
      <c r="I81" s="81"/>
      <c r="J81" s="88"/>
      <c r="K81" s="88"/>
      <c r="L81" s="82"/>
      <c r="M81" s="95"/>
      <c r="N81" s="95"/>
      <c r="O81" s="95"/>
      <c r="P81" s="80"/>
    </row>
    <row r="82" spans="1:16" ht="15">
      <c r="A82" s="80"/>
      <c r="B82" s="83"/>
      <c r="C82" s="83"/>
      <c r="D82" s="83"/>
      <c r="E82" s="95"/>
      <c r="F82" s="85"/>
      <c r="G82" s="89"/>
      <c r="H82" s="87"/>
      <c r="I82" s="81"/>
      <c r="J82" s="88"/>
      <c r="K82" s="88"/>
      <c r="L82" s="82"/>
      <c r="M82" s="95"/>
      <c r="N82" s="95"/>
      <c r="O82" s="95"/>
      <c r="P82" s="80"/>
    </row>
    <row r="83" spans="1:16" ht="15">
      <c r="A83" s="80"/>
      <c r="B83" s="83"/>
      <c r="C83" s="83"/>
      <c r="D83" s="83"/>
      <c r="E83" s="95"/>
      <c r="F83" s="85"/>
      <c r="G83" s="86"/>
      <c r="H83" s="87"/>
      <c r="I83" s="81"/>
      <c r="J83" s="88"/>
      <c r="K83" s="88"/>
      <c r="L83" s="82"/>
      <c r="M83" s="95"/>
      <c r="N83" s="95"/>
      <c r="O83" s="95"/>
      <c r="P83" s="80"/>
    </row>
    <row r="84" spans="1:16" ht="15">
      <c r="A84" s="80"/>
      <c r="B84" s="83"/>
      <c r="C84" s="83"/>
      <c r="D84" s="83"/>
      <c r="E84" s="95"/>
      <c r="F84" s="85"/>
      <c r="G84" s="86"/>
      <c r="H84" s="87"/>
      <c r="I84" s="81"/>
      <c r="J84" s="88"/>
      <c r="K84" s="88"/>
      <c r="L84" s="82"/>
      <c r="M84" s="95"/>
      <c r="N84" s="95"/>
      <c r="O84" s="95"/>
      <c r="P84" s="80"/>
    </row>
    <row r="85" spans="1:16" ht="15">
      <c r="A85" s="80"/>
      <c r="B85" s="83"/>
      <c r="C85" s="83"/>
      <c r="D85" s="83"/>
      <c r="E85" s="95"/>
      <c r="F85" s="85"/>
      <c r="G85" s="86"/>
      <c r="H85" s="87"/>
      <c r="I85" s="81"/>
      <c r="J85" s="88"/>
      <c r="K85" s="88"/>
      <c r="L85" s="82"/>
      <c r="M85" s="95"/>
      <c r="N85" s="95"/>
      <c r="O85" s="95"/>
      <c r="P85" s="80"/>
    </row>
    <row r="86" spans="1:16" ht="15">
      <c r="A86" s="80"/>
      <c r="B86" s="83"/>
      <c r="C86" s="83"/>
      <c r="D86" s="83"/>
      <c r="E86" s="95"/>
      <c r="F86" s="85"/>
      <c r="G86" s="86"/>
      <c r="H86" s="87"/>
      <c r="I86" s="81"/>
      <c r="J86" s="88"/>
      <c r="K86" s="88"/>
      <c r="L86" s="82"/>
      <c r="M86" s="95"/>
      <c r="N86" s="95"/>
      <c r="O86" s="95"/>
      <c r="P86" s="80"/>
    </row>
    <row r="87" spans="1:16" ht="15">
      <c r="A87" s="80"/>
      <c r="B87" s="83"/>
      <c r="C87" s="83"/>
      <c r="D87" s="83"/>
      <c r="E87" s="95"/>
      <c r="F87" s="85"/>
      <c r="G87" s="86"/>
      <c r="H87" s="87"/>
      <c r="I87" s="81"/>
      <c r="J87" s="88"/>
      <c r="K87" s="88"/>
      <c r="L87" s="82"/>
      <c r="M87" s="95"/>
      <c r="N87" s="95"/>
      <c r="O87" s="95"/>
      <c r="P87" s="80"/>
    </row>
    <row r="88" spans="1:16" ht="15">
      <c r="A88" s="80"/>
      <c r="B88" s="83"/>
      <c r="C88" s="83"/>
      <c r="D88" s="83"/>
      <c r="E88" s="95"/>
      <c r="F88" s="85"/>
      <c r="G88" s="86"/>
      <c r="H88" s="87"/>
      <c r="I88" s="81"/>
      <c r="J88" s="88"/>
      <c r="K88" s="88"/>
      <c r="L88" s="82"/>
      <c r="M88" s="95"/>
      <c r="N88" s="95"/>
      <c r="O88" s="95"/>
      <c r="P88" s="80"/>
    </row>
    <row r="89" spans="1:16" ht="15">
      <c r="A89" s="80"/>
      <c r="B89" s="83"/>
      <c r="C89" s="83"/>
      <c r="D89" s="83"/>
      <c r="E89" s="95"/>
      <c r="F89" s="85"/>
      <c r="G89" s="86"/>
      <c r="H89" s="87"/>
      <c r="I89" s="81"/>
      <c r="J89" s="88"/>
      <c r="K89" s="88"/>
      <c r="L89" s="82"/>
      <c r="M89" s="95"/>
      <c r="N89" s="95"/>
      <c r="O89" s="95"/>
      <c r="P89" s="80"/>
    </row>
    <row r="90" spans="1:16" ht="15">
      <c r="A90" s="80"/>
      <c r="B90" s="83"/>
      <c r="C90" s="83"/>
      <c r="D90" s="83"/>
      <c r="E90" s="95"/>
      <c r="F90" s="85"/>
      <c r="G90" s="89"/>
      <c r="H90" s="87"/>
      <c r="I90" s="81"/>
      <c r="J90" s="88"/>
      <c r="K90" s="88"/>
      <c r="L90" s="82"/>
      <c r="M90" s="95"/>
      <c r="N90" s="95"/>
      <c r="O90" s="95"/>
      <c r="P90" s="80"/>
    </row>
    <row r="91" spans="1:16" ht="15">
      <c r="A91" s="80"/>
      <c r="B91" s="83"/>
      <c r="C91" s="83"/>
      <c r="D91" s="88"/>
      <c r="E91" s="95"/>
      <c r="F91" s="85"/>
      <c r="G91" s="86"/>
      <c r="H91" s="87"/>
      <c r="I91" s="81"/>
      <c r="J91" s="88"/>
      <c r="K91" s="88"/>
      <c r="L91" s="82"/>
      <c r="M91" s="95"/>
      <c r="N91" s="95"/>
      <c r="O91" s="95"/>
      <c r="P91" s="80"/>
    </row>
    <row r="92" spans="1:16" ht="15">
      <c r="A92" s="80"/>
      <c r="B92" s="83"/>
      <c r="C92" s="83"/>
      <c r="D92" s="83"/>
      <c r="E92" s="95"/>
      <c r="F92" s="85"/>
      <c r="G92" s="86"/>
      <c r="H92" s="87"/>
      <c r="I92" s="81"/>
      <c r="J92" s="88"/>
      <c r="K92" s="88"/>
      <c r="L92" s="82"/>
      <c r="M92" s="95"/>
      <c r="N92" s="95"/>
      <c r="O92" s="95"/>
      <c r="P92" s="80"/>
    </row>
    <row r="93" spans="1:16" ht="15">
      <c r="A93" s="80"/>
      <c r="B93" s="83"/>
      <c r="C93" s="83"/>
      <c r="D93" s="83"/>
      <c r="E93" s="95"/>
      <c r="F93" s="85"/>
      <c r="G93" s="86"/>
      <c r="H93" s="87"/>
      <c r="I93" s="81"/>
      <c r="J93" s="88"/>
      <c r="K93" s="88"/>
      <c r="L93" s="82"/>
      <c r="M93" s="95"/>
      <c r="N93" s="95"/>
      <c r="O93" s="95"/>
      <c r="P93" s="80"/>
    </row>
    <row r="94" spans="1:16" ht="15">
      <c r="A94" s="80"/>
      <c r="B94" s="83"/>
      <c r="C94" s="83"/>
      <c r="D94" s="83"/>
      <c r="E94" s="95"/>
      <c r="F94" s="85"/>
      <c r="G94" s="86"/>
      <c r="H94" s="87"/>
      <c r="I94" s="81"/>
      <c r="J94" s="88"/>
      <c r="K94" s="88"/>
      <c r="L94" s="82"/>
      <c r="M94" s="95"/>
      <c r="N94" s="95"/>
      <c r="O94" s="95"/>
      <c r="P94" s="80"/>
    </row>
    <row r="95" spans="1:16" ht="15">
      <c r="A95" s="80"/>
      <c r="B95" s="83"/>
      <c r="C95" s="83"/>
      <c r="D95" s="83"/>
      <c r="E95" s="95"/>
      <c r="F95" s="85"/>
      <c r="G95" s="86"/>
      <c r="H95" s="87"/>
      <c r="I95" s="81"/>
      <c r="J95" s="88"/>
      <c r="K95" s="88"/>
      <c r="L95" s="82"/>
      <c r="M95" s="95"/>
      <c r="N95" s="95"/>
      <c r="O95" s="95"/>
      <c r="P95" s="80"/>
    </row>
    <row r="96" spans="1:16" ht="15">
      <c r="A96" s="80"/>
      <c r="B96" s="83"/>
      <c r="C96" s="83"/>
      <c r="D96" s="83"/>
      <c r="E96" s="95"/>
      <c r="F96" s="85"/>
      <c r="G96" s="86"/>
      <c r="H96" s="87"/>
      <c r="I96" s="81"/>
      <c r="J96" s="88"/>
      <c r="K96" s="88"/>
      <c r="L96" s="82"/>
      <c r="M96" s="95"/>
      <c r="N96" s="95"/>
      <c r="O96" s="95"/>
      <c r="P96" s="80"/>
    </row>
    <row r="97" spans="1:16" ht="15">
      <c r="A97" s="80"/>
      <c r="B97" s="83"/>
      <c r="C97" s="83"/>
      <c r="D97" s="83"/>
      <c r="E97" s="95"/>
      <c r="F97" s="85"/>
      <c r="G97" s="86"/>
      <c r="H97" s="87"/>
      <c r="I97" s="81"/>
      <c r="J97" s="88"/>
      <c r="K97" s="88"/>
      <c r="L97" s="82"/>
      <c r="M97" s="95"/>
      <c r="N97" s="95"/>
      <c r="O97" s="95"/>
      <c r="P97" s="80"/>
    </row>
    <row r="98" spans="1:16" ht="15">
      <c r="A98" s="80"/>
      <c r="B98" s="83"/>
      <c r="C98" s="83"/>
      <c r="D98" s="83"/>
      <c r="E98" s="95"/>
      <c r="F98" s="85"/>
      <c r="G98" s="86"/>
      <c r="H98" s="87"/>
      <c r="I98" s="81"/>
      <c r="J98" s="88"/>
      <c r="K98" s="88"/>
      <c r="L98" s="82"/>
      <c r="M98" s="95"/>
      <c r="N98" s="95"/>
      <c r="O98" s="95"/>
      <c r="P98" s="80"/>
    </row>
    <row r="99" spans="1:16" ht="15">
      <c r="A99" s="80"/>
      <c r="B99" s="83"/>
      <c r="C99" s="83"/>
      <c r="D99" s="92"/>
      <c r="E99" s="95"/>
      <c r="F99" s="85"/>
      <c r="G99" s="89"/>
      <c r="H99" s="87"/>
      <c r="I99" s="81"/>
      <c r="J99" s="88"/>
      <c r="K99" s="93"/>
      <c r="L99" s="82"/>
      <c r="M99" s="95"/>
      <c r="N99" s="95"/>
      <c r="O99" s="95"/>
      <c r="P99" s="80"/>
    </row>
    <row r="100" spans="1:16" ht="15">
      <c r="A100" s="80"/>
      <c r="B100" s="83"/>
      <c r="C100" s="83"/>
      <c r="D100" s="83"/>
      <c r="E100" s="95"/>
      <c r="F100" s="85"/>
      <c r="G100" s="89"/>
      <c r="H100" s="87"/>
      <c r="I100" s="81"/>
      <c r="J100" s="88"/>
      <c r="K100" s="88"/>
      <c r="L100" s="82"/>
      <c r="M100" s="95"/>
      <c r="N100" s="95"/>
      <c r="O100" s="95"/>
      <c r="P100" s="80"/>
    </row>
    <row r="101" spans="1:16" ht="15">
      <c r="A101" s="80"/>
      <c r="B101" s="83"/>
      <c r="C101" s="83"/>
      <c r="D101" s="83"/>
      <c r="E101" s="95"/>
      <c r="F101" s="85"/>
      <c r="G101" s="89"/>
      <c r="H101" s="87"/>
      <c r="I101" s="81"/>
      <c r="J101" s="88"/>
      <c r="K101" s="88"/>
      <c r="L101" s="82"/>
      <c r="M101" s="95"/>
      <c r="N101" s="95"/>
      <c r="O101" s="95"/>
      <c r="P101" s="80"/>
    </row>
    <row r="102" spans="1:16" ht="15">
      <c r="A102" s="80"/>
      <c r="B102" s="83"/>
      <c r="C102" s="83"/>
      <c r="D102" s="83"/>
      <c r="E102" s="95"/>
      <c r="F102" s="85"/>
      <c r="G102" s="86"/>
      <c r="H102" s="87"/>
      <c r="I102" s="81"/>
      <c r="J102" s="88"/>
      <c r="K102" s="88"/>
      <c r="L102" s="82"/>
      <c r="M102" s="95"/>
      <c r="N102" s="95"/>
      <c r="O102" s="95"/>
      <c r="P102" s="80"/>
    </row>
    <row r="103" spans="1:16" ht="15">
      <c r="A103" s="80"/>
      <c r="B103" s="83"/>
      <c r="C103" s="83"/>
      <c r="D103" s="83"/>
      <c r="E103" s="95"/>
      <c r="F103" s="85"/>
      <c r="G103" s="89"/>
      <c r="H103" s="87"/>
      <c r="I103" s="81"/>
      <c r="J103" s="88"/>
      <c r="K103" s="88"/>
      <c r="L103" s="82"/>
      <c r="M103" s="95"/>
      <c r="N103" s="95"/>
      <c r="O103" s="95"/>
      <c r="P103" s="80"/>
    </row>
    <row r="104" spans="1:16" ht="15">
      <c r="A104" s="80"/>
      <c r="B104" s="83"/>
      <c r="C104" s="83"/>
      <c r="D104" s="83"/>
      <c r="E104" s="95"/>
      <c r="F104" s="85"/>
      <c r="G104" s="89"/>
      <c r="H104" s="87"/>
      <c r="I104" s="81"/>
      <c r="J104" s="88"/>
      <c r="K104" s="88"/>
      <c r="L104" s="82"/>
      <c r="M104" s="95"/>
      <c r="N104" s="95"/>
      <c r="O104" s="95"/>
      <c r="P104" s="80"/>
    </row>
    <row r="105" spans="1:16" ht="15">
      <c r="A105" s="80"/>
      <c r="B105" s="83"/>
      <c r="C105" s="83"/>
      <c r="D105" s="83"/>
      <c r="E105" s="95"/>
      <c r="F105" s="85"/>
      <c r="G105" s="86"/>
      <c r="H105" s="87"/>
      <c r="I105" s="81"/>
      <c r="J105" s="88"/>
      <c r="K105" s="88"/>
      <c r="L105" s="82"/>
      <c r="M105" s="95"/>
      <c r="N105" s="95"/>
      <c r="O105" s="95"/>
      <c r="P105" s="80"/>
    </row>
    <row r="106" spans="1:16" ht="15">
      <c r="A106" s="80"/>
      <c r="B106" s="83"/>
      <c r="C106" s="83"/>
      <c r="D106" s="83"/>
      <c r="E106" s="95"/>
      <c r="F106" s="85"/>
      <c r="G106" s="86"/>
      <c r="H106" s="87"/>
      <c r="I106" s="81"/>
      <c r="J106" s="88"/>
      <c r="K106" s="88"/>
      <c r="L106" s="82"/>
      <c r="M106" s="95"/>
      <c r="N106" s="95"/>
      <c r="O106" s="95"/>
      <c r="P106" s="80"/>
    </row>
    <row r="107" spans="1:16" ht="15">
      <c r="A107" s="80"/>
      <c r="B107" s="83"/>
      <c r="C107" s="83"/>
      <c r="D107" s="83"/>
      <c r="E107" s="95"/>
      <c r="F107" s="85"/>
      <c r="G107" s="86"/>
      <c r="H107" s="91"/>
      <c r="I107" s="81"/>
      <c r="J107" s="88"/>
      <c r="K107" s="88"/>
      <c r="L107" s="82"/>
      <c r="M107" s="95"/>
      <c r="N107" s="95"/>
      <c r="O107" s="95"/>
      <c r="P107" s="80"/>
    </row>
    <row r="108" spans="1:16" ht="15">
      <c r="A108" s="80"/>
      <c r="B108" s="83"/>
      <c r="C108" s="83"/>
      <c r="D108" s="83"/>
      <c r="E108" s="95"/>
      <c r="F108" s="85"/>
      <c r="G108" s="86"/>
      <c r="H108" s="91"/>
      <c r="I108" s="81"/>
      <c r="J108" s="88"/>
      <c r="K108" s="88"/>
      <c r="L108" s="82"/>
      <c r="M108" s="95"/>
      <c r="N108" s="95"/>
      <c r="O108" s="95"/>
      <c r="P108" s="80"/>
    </row>
    <row r="109" spans="1:16" ht="15">
      <c r="A109" s="80"/>
      <c r="B109" s="83"/>
      <c r="C109" s="83"/>
      <c r="D109" s="83"/>
      <c r="E109" s="95"/>
      <c r="F109" s="85"/>
      <c r="G109" s="89"/>
      <c r="H109" s="87"/>
      <c r="I109" s="81"/>
      <c r="J109" s="88"/>
      <c r="K109" s="88"/>
      <c r="L109" s="82"/>
      <c r="M109" s="95"/>
      <c r="N109" s="95"/>
      <c r="O109" s="95"/>
      <c r="P109" s="80"/>
    </row>
    <row r="110" spans="1:16" ht="15">
      <c r="A110" s="84"/>
      <c r="B110" s="84"/>
      <c r="C110" s="84"/>
      <c r="D110" s="84"/>
      <c r="E110" s="84"/>
      <c r="F110" s="84"/>
      <c r="G110" s="84"/>
      <c r="H110" s="84"/>
      <c r="I110" s="84"/>
      <c r="J110" s="84"/>
      <c r="K110" s="84"/>
      <c r="L110" s="84"/>
      <c r="M110" s="84"/>
      <c r="N110" s="84"/>
      <c r="O110" s="84"/>
      <c r="P110" s="84"/>
    </row>
    <row r="111" spans="1:16" ht="15">
      <c r="A111" s="84"/>
      <c r="B111" s="84"/>
      <c r="C111" s="84"/>
      <c r="D111" s="84"/>
      <c r="E111" s="84"/>
      <c r="F111" s="84"/>
      <c r="G111" s="84"/>
      <c r="H111" s="84"/>
      <c r="I111" s="84"/>
      <c r="J111" s="84"/>
      <c r="K111" s="84"/>
      <c r="L111" s="84"/>
      <c r="M111" s="84"/>
      <c r="N111" s="84"/>
      <c r="O111" s="84"/>
      <c r="P111" s="84"/>
    </row>
    <row r="112" spans="1:16" ht="15">
      <c r="A112" s="84"/>
      <c r="B112" s="84"/>
      <c r="C112" s="84"/>
      <c r="D112" s="84"/>
      <c r="E112" s="84"/>
      <c r="F112" s="84"/>
      <c r="G112" s="84"/>
      <c r="H112" s="84"/>
      <c r="I112" s="84"/>
      <c r="J112" s="84"/>
      <c r="K112" s="84"/>
      <c r="L112" s="84"/>
      <c r="M112" s="84"/>
      <c r="N112" s="84"/>
      <c r="O112" s="84"/>
      <c r="P112" s="84"/>
    </row>
    <row r="113" spans="1:16" ht="15">
      <c r="A113" s="84"/>
      <c r="B113" s="84"/>
      <c r="C113" s="84"/>
      <c r="D113" s="84"/>
      <c r="E113" s="84"/>
      <c r="F113" s="84"/>
      <c r="G113" s="84"/>
      <c r="H113" s="84"/>
      <c r="I113" s="84"/>
      <c r="J113" s="84"/>
      <c r="K113" s="84"/>
      <c r="L113" s="84"/>
      <c r="M113" s="84"/>
      <c r="N113" s="84"/>
      <c r="O113" s="84"/>
      <c r="P113" s="84"/>
    </row>
    <row r="114" spans="1:16" ht="15">
      <c r="A114" s="84"/>
      <c r="B114" s="84"/>
      <c r="C114" s="84"/>
      <c r="D114" s="84"/>
      <c r="E114" s="84"/>
      <c r="F114" s="84"/>
      <c r="G114" s="84"/>
      <c r="H114" s="84"/>
      <c r="I114" s="84"/>
      <c r="J114" s="84"/>
      <c r="K114" s="84"/>
      <c r="L114" s="84"/>
      <c r="M114" s="84"/>
      <c r="N114" s="84"/>
      <c r="O114" s="84"/>
      <c r="P114" s="84"/>
    </row>
    <row r="115" spans="1:16" ht="15">
      <c r="A115" s="84"/>
      <c r="B115" s="84"/>
      <c r="C115" s="84"/>
      <c r="D115" s="84"/>
      <c r="E115" s="84"/>
      <c r="F115" s="84"/>
      <c r="G115" s="84"/>
      <c r="H115" s="84"/>
      <c r="I115" s="84"/>
      <c r="J115" s="84"/>
      <c r="K115" s="84"/>
      <c r="L115" s="84"/>
      <c r="M115" s="84"/>
      <c r="N115" s="84"/>
      <c r="O115" s="84"/>
      <c r="P115" s="84"/>
    </row>
    <row r="116" spans="1:16" ht="15">
      <c r="A116" s="84"/>
      <c r="B116" s="84"/>
      <c r="C116" s="84"/>
      <c r="D116" s="84"/>
      <c r="E116" s="84"/>
      <c r="F116" s="84"/>
      <c r="G116" s="84"/>
      <c r="H116" s="84"/>
      <c r="I116" s="84"/>
      <c r="J116" s="84"/>
      <c r="K116" s="84"/>
      <c r="L116" s="84"/>
      <c r="M116" s="84"/>
      <c r="N116" s="84"/>
      <c r="O116" s="84"/>
      <c r="P116" s="84"/>
    </row>
    <row r="117" spans="1:16" ht="15">
      <c r="A117" s="84"/>
      <c r="B117" s="84"/>
      <c r="C117" s="84"/>
      <c r="D117" s="84"/>
      <c r="E117" s="84"/>
      <c r="F117" s="84"/>
      <c r="G117" s="84"/>
      <c r="H117" s="84"/>
      <c r="I117" s="84"/>
      <c r="J117" s="84"/>
      <c r="K117" s="84"/>
      <c r="L117" s="84"/>
      <c r="M117" s="84"/>
      <c r="N117" s="84"/>
      <c r="O117" s="84"/>
      <c r="P117" s="84"/>
    </row>
    <row r="118" spans="1:16" ht="15">
      <c r="A118" s="84"/>
      <c r="B118" s="84"/>
      <c r="C118" s="84"/>
      <c r="D118" s="84"/>
      <c r="E118" s="84"/>
      <c r="F118" s="84"/>
      <c r="G118" s="84"/>
      <c r="H118" s="84"/>
      <c r="I118" s="84"/>
      <c r="J118" s="84"/>
      <c r="K118" s="84"/>
      <c r="L118" s="84"/>
      <c r="M118" s="84"/>
      <c r="N118" s="84"/>
      <c r="O118" s="84"/>
      <c r="P118" s="84"/>
    </row>
    <row r="119" spans="1:16" ht="15">
      <c r="A119" s="84"/>
      <c r="B119" s="84"/>
      <c r="C119" s="84"/>
      <c r="D119" s="84"/>
      <c r="E119" s="84"/>
      <c r="F119" s="84"/>
      <c r="G119" s="84"/>
      <c r="H119" s="84"/>
      <c r="I119" s="84"/>
      <c r="J119" s="84"/>
      <c r="K119" s="84"/>
      <c r="L119" s="84"/>
      <c r="M119" s="84"/>
      <c r="N119" s="84"/>
      <c r="O119" s="84"/>
      <c r="P119" s="84"/>
    </row>
    <row r="120" spans="1:16" ht="15">
      <c r="A120" s="84"/>
      <c r="B120" s="84"/>
      <c r="C120" s="84"/>
      <c r="D120" s="84"/>
      <c r="E120" s="84"/>
      <c r="F120" s="84"/>
      <c r="G120" s="84"/>
      <c r="H120" s="84"/>
      <c r="I120" s="84"/>
      <c r="J120" s="84"/>
      <c r="K120" s="84"/>
      <c r="L120" s="84"/>
      <c r="M120" s="84"/>
      <c r="N120" s="84"/>
      <c r="O120" s="84"/>
      <c r="P120" s="84"/>
    </row>
    <row r="121" spans="1:16" ht="15">
      <c r="A121" s="84"/>
      <c r="B121" s="84"/>
      <c r="C121" s="84"/>
      <c r="D121" s="84"/>
      <c r="E121" s="84"/>
      <c r="F121" s="84"/>
      <c r="G121" s="84"/>
      <c r="H121" s="84"/>
      <c r="I121" s="84"/>
      <c r="J121" s="84"/>
      <c r="K121" s="84"/>
      <c r="L121" s="84"/>
      <c r="M121" s="84"/>
      <c r="N121" s="84"/>
      <c r="O121" s="84"/>
      <c r="P121" s="84"/>
    </row>
  </sheetData>
  <sheetProtection/>
  <mergeCells count="25">
    <mergeCell ref="K7:K8"/>
    <mergeCell ref="A2:S2"/>
    <mergeCell ref="A3:S3"/>
    <mergeCell ref="A4:S4"/>
    <mergeCell ref="A5:S5"/>
    <mergeCell ref="A6:S6"/>
    <mergeCell ref="A7:A8"/>
    <mergeCell ref="B7:B8"/>
    <mergeCell ref="C7:C8"/>
    <mergeCell ref="D7:D8"/>
    <mergeCell ref="E7:E8"/>
    <mergeCell ref="F7:F8"/>
    <mergeCell ref="G7:G8"/>
    <mergeCell ref="H7:H8"/>
    <mergeCell ref="I7:I8"/>
    <mergeCell ref="J7:J8"/>
    <mergeCell ref="R7:R8"/>
    <mergeCell ref="S7:S8"/>
    <mergeCell ref="T7:T8"/>
    <mergeCell ref="L7:L8"/>
    <mergeCell ref="M7:M8"/>
    <mergeCell ref="N7:N8"/>
    <mergeCell ref="O7:O8"/>
    <mergeCell ref="P7:P8"/>
    <mergeCell ref="Q7:Q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 Vanessa Guerrero García</cp:lastModifiedBy>
  <cp:lastPrinted>2013-05-08T14:27:47Z</cp:lastPrinted>
  <dcterms:created xsi:type="dcterms:W3CDTF">2010-01-18T17:27:25Z</dcterms:created>
  <dcterms:modified xsi:type="dcterms:W3CDTF">2018-03-19T23:55:38Z</dcterms:modified>
  <cp:category/>
  <cp:version/>
  <cp:contentType/>
  <cp:contentStatus/>
</cp:coreProperties>
</file>